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45" windowWidth="9480" windowHeight="8130" activeTab="0"/>
  </bookViews>
  <sheets>
    <sheet name="07 league positions" sheetId="1" r:id="rId1"/>
  </sheets>
  <definedNames>
    <definedName name="_xlnm.Print_Area" localSheetId="0">'07 league positions'!$C$1:$P$59</definedName>
  </definedNames>
  <calcPr fullCalcOnLoad="1"/>
</workbook>
</file>

<file path=xl/sharedStrings.xml><?xml version="1.0" encoding="utf-8"?>
<sst xmlns="http://schemas.openxmlformats.org/spreadsheetml/2006/main" count="69" uniqueCount="69">
  <si>
    <t>John Phillips</t>
  </si>
  <si>
    <t>Mark Redsell</t>
  </si>
  <si>
    <t>Mike Evans</t>
  </si>
  <si>
    <t>Andrzej Tabero</t>
  </si>
  <si>
    <t>Mark Southall</t>
  </si>
  <si>
    <t>Alex McMeekin</t>
  </si>
  <si>
    <t>Mike Young</t>
  </si>
  <si>
    <t>Mick Walsh</t>
  </si>
  <si>
    <t>Ron Broughton</t>
  </si>
  <si>
    <t>Richard Jerome</t>
  </si>
  <si>
    <t>Jon Edison</t>
  </si>
  <si>
    <t>Ian Davies</t>
  </si>
  <si>
    <t>Gary Harrison</t>
  </si>
  <si>
    <t>Ken Woodhouse</t>
  </si>
  <si>
    <t>Richard Bago</t>
  </si>
  <si>
    <t>Tom McPherson</t>
  </si>
  <si>
    <t>Mark Passingham</t>
  </si>
  <si>
    <t>Andy Ellison</t>
  </si>
  <si>
    <t>Frank Hulton</t>
  </si>
  <si>
    <t>Mark Abbotts</t>
  </si>
  <si>
    <t>Keith Wood</t>
  </si>
  <si>
    <t>Joe Cubitt</t>
  </si>
  <si>
    <t>Ian Wholley</t>
  </si>
  <si>
    <t>Mark Royle</t>
  </si>
  <si>
    <t>Tom Noble</t>
  </si>
  <si>
    <t>Ian Stewart</t>
  </si>
  <si>
    <t>Dave Woods</t>
  </si>
  <si>
    <t>Kevin Newton</t>
  </si>
  <si>
    <t>Mike Shellim</t>
  </si>
  <si>
    <t>Ian Mason</t>
  </si>
  <si>
    <t>Mark Freeman</t>
  </si>
  <si>
    <t>Peter Gunning</t>
  </si>
  <si>
    <t>Ron Russell</t>
  </si>
  <si>
    <t>L1 Norm</t>
  </si>
  <si>
    <t>L3 Norm</t>
  </si>
  <si>
    <t>Graham Reed</t>
  </si>
  <si>
    <t>Nigel Potter</t>
  </si>
  <si>
    <t>Andy West</t>
  </si>
  <si>
    <t>Paul Potter</t>
  </si>
  <si>
    <t>L3</t>
  </si>
  <si>
    <t>Res</t>
  </si>
  <si>
    <t>Res Norm</t>
  </si>
  <si>
    <t>Tony Fu</t>
  </si>
  <si>
    <t>Dave Wright</t>
  </si>
  <si>
    <t>Ronnie Lampe</t>
  </si>
  <si>
    <t>David Elam</t>
  </si>
  <si>
    <t>Julian Perrott</t>
  </si>
  <si>
    <t>D Lloyd</t>
  </si>
  <si>
    <t>Jim Taylor</t>
  </si>
  <si>
    <t>Andy Bourgoyne</t>
  </si>
  <si>
    <t>L1</t>
  </si>
  <si>
    <t>L2</t>
  </si>
  <si>
    <t>L2Norm</t>
  </si>
  <si>
    <t>John McCurdy</t>
  </si>
  <si>
    <t>Joel West</t>
  </si>
  <si>
    <t>Vic Eldridge</t>
  </si>
  <si>
    <t>Ian Simpson</t>
  </si>
  <si>
    <t>Paul Carrington</t>
  </si>
  <si>
    <t>J Wells</t>
  </si>
  <si>
    <t>Tim Shaw</t>
  </si>
  <si>
    <t>interim sub total</t>
  </si>
  <si>
    <t>Andy Anderson</t>
  </si>
  <si>
    <t>Simon Thornton</t>
  </si>
  <si>
    <t>Jonathan Sage</t>
  </si>
  <si>
    <t>Steve Clutterbuck</t>
  </si>
  <si>
    <t xml:space="preserve">2007 BMFA F3F League - Final positions (Best 3 from 4) </t>
  </si>
  <si>
    <t>discard</t>
  </si>
  <si>
    <t xml:space="preserve"> league total</t>
  </si>
  <si>
    <t>Final league posn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</si>
</sst>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,##0.00_)\ ;\(###,##0.00\)\ ;;\ @"/>
    <numFmt numFmtId="165" formatCode="0.0"/>
    <numFmt numFmtId="166" formatCode="0.000"/>
  </numFmts>
  <fonts count="5">
    <font>
      <sz val="10"/>
      <name val="Times New Roman"/>
      <family val="0"/>
    </font>
    <font>
      <sz val="10"/>
      <name val="Arial"/>
      <family val="2"/>
    </font>
    <font>
      <b/>
      <sz val="14"/>
      <name val="Arial"/>
      <family val="2"/>
    </font>
    <font>
      <u val="single"/>
      <sz val="8.5"/>
      <color indexed="12"/>
      <name val="Times New Roman"/>
      <family val="0"/>
    </font>
    <font>
      <u val="single"/>
      <sz val="8.5"/>
      <color indexed="36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21">
      <alignment/>
      <protection/>
    </xf>
    <xf numFmtId="0" fontId="1" fillId="2" borderId="0" xfId="21" applyFill="1" applyAlignment="1">
      <alignment horizontal="right"/>
      <protection/>
    </xf>
    <xf numFmtId="2" fontId="1" fillId="2" borderId="0" xfId="21" applyNumberFormat="1" applyFill="1" applyAlignment="1">
      <alignment horizontal="right"/>
      <protection/>
    </xf>
    <xf numFmtId="0" fontId="1" fillId="3" borderId="1" xfId="21" applyFill="1" applyBorder="1">
      <alignment/>
      <protection/>
    </xf>
    <xf numFmtId="2" fontId="1" fillId="4" borderId="0" xfId="21" applyNumberFormat="1" applyFill="1" applyAlignment="1">
      <alignment horizontal="right"/>
      <protection/>
    </xf>
    <xf numFmtId="2" fontId="1" fillId="4" borderId="0" xfId="21" applyNumberFormat="1" applyFont="1" applyFill="1" applyAlignment="1">
      <alignment horizontal="right"/>
      <protection/>
    </xf>
    <xf numFmtId="0" fontId="1" fillId="0" borderId="0" xfId="21" applyAlignment="1">
      <alignment horizontal="left"/>
      <protection/>
    </xf>
    <xf numFmtId="2" fontId="1" fillId="5" borderId="0" xfId="21" applyNumberFormat="1" applyFill="1" applyAlignment="1">
      <alignment horizontal="right"/>
      <protection/>
    </xf>
    <xf numFmtId="0" fontId="1" fillId="0" borderId="0" xfId="21" applyFill="1" applyAlignment="1">
      <alignment horizontal="center"/>
      <protection/>
    </xf>
    <xf numFmtId="2" fontId="1" fillId="0" borderId="0" xfId="21" applyNumberFormat="1" applyFill="1" applyAlignment="1">
      <alignment horizontal="right"/>
      <protection/>
    </xf>
    <xf numFmtId="2" fontId="1" fillId="0" borderId="0" xfId="21" applyNumberFormat="1" applyFont="1" applyFill="1" applyAlignment="1">
      <alignment horizontal="right"/>
      <protection/>
    </xf>
    <xf numFmtId="0" fontId="1" fillId="0" borderId="0" xfId="21" applyFill="1" applyAlignment="1">
      <alignment horizontal="right"/>
      <protection/>
    </xf>
    <xf numFmtId="2" fontId="1" fillId="5" borderId="2" xfId="21" applyNumberFormat="1" applyFont="1" applyFill="1" applyBorder="1" applyAlignment="1">
      <alignment horizontal="right"/>
      <protection/>
    </xf>
    <xf numFmtId="2" fontId="1" fillId="2" borderId="2" xfId="21" applyNumberFormat="1" applyFont="1" applyFill="1" applyBorder="1" applyAlignment="1">
      <alignment horizontal="right"/>
      <protection/>
    </xf>
    <xf numFmtId="2" fontId="1" fillId="4" borderId="2" xfId="21" applyNumberFormat="1" applyFont="1" applyFill="1" applyBorder="1" applyAlignment="1">
      <alignment horizontal="right"/>
      <protection/>
    </xf>
    <xf numFmtId="0" fontId="1" fillId="2" borderId="2" xfId="21" applyFont="1" applyFill="1" applyBorder="1" applyAlignment="1">
      <alignment horizontal="right"/>
      <protection/>
    </xf>
    <xf numFmtId="2" fontId="1" fillId="5" borderId="3" xfId="21" applyNumberFormat="1" applyFill="1" applyBorder="1" applyAlignment="1">
      <alignment horizontal="right"/>
      <protection/>
    </xf>
    <xf numFmtId="2" fontId="1" fillId="2" borderId="3" xfId="21" applyNumberFormat="1" applyFill="1" applyBorder="1" applyAlignment="1">
      <alignment horizontal="right"/>
      <protection/>
    </xf>
    <xf numFmtId="2" fontId="1" fillId="4" borderId="3" xfId="21" applyNumberFormat="1" applyFill="1" applyBorder="1" applyAlignment="1">
      <alignment horizontal="right"/>
      <protection/>
    </xf>
    <xf numFmtId="2" fontId="1" fillId="5" borderId="4" xfId="21" applyNumberFormat="1" applyFill="1" applyBorder="1" applyAlignment="1">
      <alignment horizontal="right"/>
      <protection/>
    </xf>
    <xf numFmtId="2" fontId="1" fillId="4" borderId="4" xfId="21" applyNumberFormat="1" applyFill="1" applyBorder="1" applyAlignment="1">
      <alignment horizontal="right"/>
      <protection/>
    </xf>
    <xf numFmtId="0" fontId="1" fillId="0" borderId="0" xfId="21" applyFill="1" applyBorder="1">
      <alignment/>
      <protection/>
    </xf>
    <xf numFmtId="0" fontId="1" fillId="2" borderId="5" xfId="21" applyFont="1" applyFill="1" applyBorder="1" applyAlignment="1">
      <alignment horizontal="right"/>
      <protection/>
    </xf>
    <xf numFmtId="2" fontId="1" fillId="2" borderId="6" xfId="21" applyNumberFormat="1" applyFill="1" applyBorder="1" applyAlignment="1">
      <alignment horizontal="right"/>
      <protection/>
    </xf>
    <xf numFmtId="0" fontId="1" fillId="6" borderId="2" xfId="21" applyFont="1" applyFill="1" applyBorder="1" applyAlignment="1">
      <alignment horizontal="center"/>
      <protection/>
    </xf>
    <xf numFmtId="0" fontId="1" fillId="6" borderId="3" xfId="21" applyFill="1" applyBorder="1" applyAlignment="1">
      <alignment horizontal="center"/>
      <protection/>
    </xf>
    <xf numFmtId="0" fontId="1" fillId="3" borderId="7" xfId="21" applyFill="1" applyBorder="1">
      <alignment/>
      <protection/>
    </xf>
    <xf numFmtId="0" fontId="1" fillId="3" borderId="8" xfId="21" applyFill="1" applyBorder="1">
      <alignment/>
      <protection/>
    </xf>
    <xf numFmtId="0" fontId="1" fillId="3" borderId="9" xfId="21" applyFill="1" applyBorder="1">
      <alignment/>
      <protection/>
    </xf>
    <xf numFmtId="2" fontId="1" fillId="5" borderId="10" xfId="21" applyNumberFormat="1" applyFill="1" applyBorder="1" applyAlignment="1">
      <alignment horizontal="right"/>
      <protection/>
    </xf>
    <xf numFmtId="2" fontId="1" fillId="2" borderId="10" xfId="21" applyNumberFormat="1" applyFill="1" applyBorder="1" applyAlignment="1">
      <alignment horizontal="right"/>
      <protection/>
    </xf>
    <xf numFmtId="2" fontId="1" fillId="2" borderId="2" xfId="21" applyNumberFormat="1" applyFont="1" applyFill="1" applyBorder="1" applyAlignment="1">
      <alignment horizontal="right"/>
      <protection/>
    </xf>
    <xf numFmtId="2" fontId="1" fillId="2" borderId="3" xfId="21" applyNumberFormat="1" applyFont="1" applyFill="1" applyBorder="1" applyAlignment="1">
      <alignment horizontal="right"/>
      <protection/>
    </xf>
    <xf numFmtId="2" fontId="1" fillId="5" borderId="11" xfId="21" applyNumberFormat="1" applyFill="1" applyBorder="1" applyAlignment="1">
      <alignment horizontal="right"/>
      <protection/>
    </xf>
    <xf numFmtId="2" fontId="1" fillId="4" borderId="11" xfId="21" applyNumberFormat="1" applyFill="1" applyBorder="1" applyAlignment="1">
      <alignment horizontal="right"/>
      <protection/>
    </xf>
    <xf numFmtId="0" fontId="1" fillId="6" borderId="12" xfId="21" applyFont="1" applyFill="1" applyBorder="1">
      <alignment/>
      <protection/>
    </xf>
    <xf numFmtId="0" fontId="1" fillId="6" borderId="13" xfId="21" applyFont="1" applyFill="1" applyBorder="1">
      <alignment/>
      <protection/>
    </xf>
    <xf numFmtId="0" fontId="1" fillId="6" borderId="13" xfId="21" applyFont="1" applyFill="1" applyBorder="1">
      <alignment/>
      <protection/>
    </xf>
    <xf numFmtId="0" fontId="1" fillId="6" borderId="13" xfId="22" applyFont="1" applyFill="1" applyBorder="1">
      <alignment/>
      <protection/>
    </xf>
    <xf numFmtId="0" fontId="1" fillId="6" borderId="14" xfId="21" applyFont="1" applyFill="1" applyBorder="1">
      <alignment/>
      <protection/>
    </xf>
    <xf numFmtId="0" fontId="1" fillId="6" borderId="14" xfId="22" applyFont="1" applyFill="1" applyBorder="1">
      <alignment/>
      <protection/>
    </xf>
    <xf numFmtId="0" fontId="1" fillId="6" borderId="15" xfId="21" applyFont="1" applyFill="1" applyBorder="1">
      <alignment/>
      <protection/>
    </xf>
    <xf numFmtId="2" fontId="1" fillId="5" borderId="16" xfId="21" applyNumberFormat="1" applyFont="1" applyFill="1" applyBorder="1" applyAlignment="1">
      <alignment horizontal="right"/>
      <protection/>
    </xf>
    <xf numFmtId="2" fontId="1" fillId="2" borderId="16" xfId="21" applyNumberFormat="1" applyFont="1" applyFill="1" applyBorder="1" applyAlignment="1">
      <alignment horizontal="right"/>
      <protection/>
    </xf>
    <xf numFmtId="0" fontId="2" fillId="0" borderId="0" xfId="21" applyFont="1" applyFill="1">
      <alignment/>
      <protection/>
    </xf>
    <xf numFmtId="0" fontId="1" fillId="0" borderId="0" xfId="21" applyFill="1">
      <alignment/>
      <protection/>
    </xf>
    <xf numFmtId="0" fontId="1" fillId="0" borderId="0" xfId="21" applyFont="1" applyFill="1" applyBorder="1">
      <alignment/>
      <protection/>
    </xf>
    <xf numFmtId="0" fontId="2" fillId="0" borderId="0" xfId="21" applyFont="1" applyFill="1" applyAlignment="1">
      <alignment horizontal="right"/>
      <protection/>
    </xf>
    <xf numFmtId="2" fontId="1" fillId="5" borderId="3" xfId="21" applyNumberFormat="1" applyFont="1" applyFill="1" applyBorder="1" applyAlignment="1">
      <alignment horizontal="right"/>
      <protection/>
    </xf>
    <xf numFmtId="2" fontId="1" fillId="5" borderId="3" xfId="22" applyNumberFormat="1" applyFont="1" applyFill="1" applyBorder="1" applyAlignment="1">
      <alignment horizontal="right"/>
      <protection/>
    </xf>
    <xf numFmtId="2" fontId="1" fillId="5" borderId="11" xfId="22" applyNumberFormat="1" applyFont="1" applyFill="1" applyBorder="1" applyAlignment="1">
      <alignment horizontal="right"/>
      <protection/>
    </xf>
    <xf numFmtId="0" fontId="1" fillId="6" borderId="14" xfId="21" applyFont="1" applyFill="1" applyBorder="1">
      <alignment/>
      <protection/>
    </xf>
    <xf numFmtId="2" fontId="1" fillId="5" borderId="11" xfId="21" applyNumberFormat="1" applyFont="1" applyFill="1" applyBorder="1" applyAlignment="1">
      <alignment horizontal="right"/>
      <protection/>
    </xf>
    <xf numFmtId="2" fontId="1" fillId="2" borderId="5" xfId="21" applyNumberFormat="1" applyFont="1" applyFill="1" applyBorder="1" applyAlignment="1">
      <alignment horizontal="right"/>
      <protection/>
    </xf>
    <xf numFmtId="0" fontId="1" fillId="5" borderId="2" xfId="21" applyFont="1" applyFill="1" applyBorder="1" applyAlignment="1">
      <alignment horizontal="right"/>
      <protection/>
    </xf>
    <xf numFmtId="0" fontId="1" fillId="6" borderId="3" xfId="21" applyFont="1" applyFill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nal WS scoresheet - normalised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tabSelected="1" zoomScale="90" zoomScaleNormal="90" workbookViewId="0" topLeftCell="A1">
      <selection activeCell="B28" sqref="B28"/>
    </sheetView>
  </sheetViews>
  <sheetFormatPr defaultColWidth="9.33203125" defaultRowHeight="12.75"/>
  <cols>
    <col min="1" max="1" width="9.5" style="1" bestFit="1" customWidth="1"/>
    <col min="2" max="2" width="9.33203125" style="1" customWidth="1"/>
    <col min="3" max="3" width="20.83203125" style="46" bestFit="1" customWidth="1"/>
    <col min="4" max="4" width="9.66015625" style="12" bestFit="1" customWidth="1"/>
    <col min="5" max="5" width="9.66015625" style="3" bestFit="1" customWidth="1"/>
    <col min="6" max="6" width="9.66015625" style="8" bestFit="1" customWidth="1"/>
    <col min="7" max="7" width="9.66015625" style="6" bestFit="1" customWidth="1"/>
    <col min="8" max="8" width="9.66015625" style="8" bestFit="1" customWidth="1"/>
    <col min="9" max="9" width="9.66015625" style="3" bestFit="1" customWidth="1"/>
    <col min="10" max="10" width="9.66015625" style="5" bestFit="1" customWidth="1"/>
    <col min="11" max="11" width="11.83203125" style="5" bestFit="1" customWidth="1"/>
    <col min="12" max="12" width="1.0078125" style="4" customWidth="1"/>
    <col min="13" max="13" width="17" style="2" bestFit="1" customWidth="1"/>
    <col min="14" max="14" width="8.5" style="5" bestFit="1" customWidth="1"/>
    <col min="15" max="15" width="13.16015625" style="2" bestFit="1" customWidth="1"/>
    <col min="16" max="16" width="18.66015625" style="9" bestFit="1" customWidth="1"/>
    <col min="17" max="16384" width="10.66015625" style="1" customWidth="1"/>
  </cols>
  <sheetData>
    <row r="1" spans="3:15" ht="18">
      <c r="C1" s="45" t="s">
        <v>65</v>
      </c>
      <c r="D1" s="48"/>
      <c r="E1" s="10"/>
      <c r="F1" s="10"/>
      <c r="G1" s="11"/>
      <c r="H1" s="10"/>
      <c r="I1" s="10"/>
      <c r="J1" s="10"/>
      <c r="K1" s="10"/>
      <c r="L1" s="22"/>
      <c r="M1" s="12"/>
      <c r="N1" s="10"/>
      <c r="O1" s="12"/>
    </row>
    <row r="2" spans="5:15" ht="13.5" thickBot="1">
      <c r="E2" s="10"/>
      <c r="F2" s="10"/>
      <c r="G2" s="11"/>
      <c r="H2" s="10"/>
      <c r="I2" s="10"/>
      <c r="J2" s="10"/>
      <c r="K2" s="10"/>
      <c r="L2" s="22"/>
      <c r="M2" s="12"/>
      <c r="N2" s="10"/>
      <c r="O2" s="12"/>
    </row>
    <row r="3" spans="3:16" ht="13.5" thickBot="1">
      <c r="C3" s="47"/>
      <c r="D3" s="55" t="s">
        <v>50</v>
      </c>
      <c r="E3" s="54" t="s">
        <v>33</v>
      </c>
      <c r="F3" s="13" t="s">
        <v>51</v>
      </c>
      <c r="G3" s="32" t="s">
        <v>52</v>
      </c>
      <c r="H3" s="13" t="s">
        <v>39</v>
      </c>
      <c r="I3" s="14" t="s">
        <v>34</v>
      </c>
      <c r="J3" s="43" t="s">
        <v>40</v>
      </c>
      <c r="K3" s="44" t="s">
        <v>41</v>
      </c>
      <c r="L3" s="27"/>
      <c r="M3" s="23" t="s">
        <v>60</v>
      </c>
      <c r="N3" s="15" t="s">
        <v>66</v>
      </c>
      <c r="O3" s="16" t="s">
        <v>67</v>
      </c>
      <c r="P3" s="25" t="s">
        <v>68</v>
      </c>
    </row>
    <row r="4" spans="1:16" ht="12.75">
      <c r="A4" s="1">
        <v>1</v>
      </c>
      <c r="B4" s="7"/>
      <c r="C4" s="36" t="s">
        <v>4</v>
      </c>
      <c r="D4" s="49">
        <v>4506.9</v>
      </c>
      <c r="E4" s="33">
        <f>D4/(4620.8)*1000</f>
        <v>975.3505886426591</v>
      </c>
      <c r="F4" s="17">
        <v>6671.05</v>
      </c>
      <c r="G4" s="33">
        <f>F4/(6734.63)*1000</f>
        <v>990.5592437891911</v>
      </c>
      <c r="H4" s="17">
        <v>0</v>
      </c>
      <c r="I4" s="18">
        <f>H4/(3775.5)*1000</f>
        <v>0</v>
      </c>
      <c r="J4" s="30">
        <v>2831.88</v>
      </c>
      <c r="K4" s="31">
        <f>J4/(2986.69)*1000</f>
        <v>948.1666995905166</v>
      </c>
      <c r="L4" s="28"/>
      <c r="M4" s="24">
        <f>E4+G4+I4+K4</f>
        <v>2914.076532022367</v>
      </c>
      <c r="N4" s="19">
        <v>0</v>
      </c>
      <c r="O4" s="18">
        <f>M4-N4</f>
        <v>2914.076532022367</v>
      </c>
      <c r="P4" s="26">
        <v>1</v>
      </c>
    </row>
    <row r="5" spans="1:16" ht="12.75">
      <c r="A5" s="1">
        <f>A4+1</f>
        <v>2</v>
      </c>
      <c r="B5" s="7"/>
      <c r="C5" s="37" t="s">
        <v>27</v>
      </c>
      <c r="D5" s="17">
        <v>0</v>
      </c>
      <c r="E5" s="33">
        <f aca="true" t="shared" si="0" ref="E5:E54">D5/(4620.8)*1000</f>
        <v>0</v>
      </c>
      <c r="F5" s="17">
        <v>6399.52</v>
      </c>
      <c r="G5" s="33">
        <f aca="true" t="shared" si="1" ref="G5:G54">F5/(6734.63)*1000</f>
        <v>950.2407704654896</v>
      </c>
      <c r="H5" s="17">
        <v>3775.5</v>
      </c>
      <c r="I5" s="18">
        <f aca="true" t="shared" si="2" ref="I5:I54">H5/(3775.5)*1000</f>
        <v>1000</v>
      </c>
      <c r="J5" s="30">
        <v>2871.79</v>
      </c>
      <c r="K5" s="31">
        <f aca="true" t="shared" si="3" ref="K5:K59">J5/(2986.69)*1000</f>
        <v>961.5293184093427</v>
      </c>
      <c r="L5" s="28"/>
      <c r="M5" s="24">
        <f aca="true" t="shared" si="4" ref="M5:M59">E5+G5+I5+K5</f>
        <v>2911.7700888748323</v>
      </c>
      <c r="N5" s="19">
        <v>0</v>
      </c>
      <c r="O5" s="18">
        <f aca="true" t="shared" si="5" ref="O5:O59">M5-N5</f>
        <v>2911.7700888748323</v>
      </c>
      <c r="P5" s="56">
        <f>P4+1</f>
        <v>2</v>
      </c>
    </row>
    <row r="6" spans="1:16" ht="12.75">
      <c r="A6" s="1">
        <f aca="true" t="shared" si="6" ref="A6:A59">A5+1</f>
        <v>3</v>
      </c>
      <c r="B6" s="7"/>
      <c r="C6" s="38" t="s">
        <v>2</v>
      </c>
      <c r="D6" s="49">
        <v>4527.3</v>
      </c>
      <c r="E6" s="33">
        <f t="shared" si="0"/>
        <v>979.7654085872575</v>
      </c>
      <c r="F6" s="17">
        <v>6236.42</v>
      </c>
      <c r="G6" s="33">
        <f t="shared" si="1"/>
        <v>926.0226619725212</v>
      </c>
      <c r="H6" s="17">
        <v>3234.9</v>
      </c>
      <c r="I6" s="18">
        <f t="shared" si="2"/>
        <v>856.8136670639651</v>
      </c>
      <c r="J6" s="30">
        <v>2986.69</v>
      </c>
      <c r="K6" s="31">
        <f t="shared" si="3"/>
        <v>1000</v>
      </c>
      <c r="L6" s="28"/>
      <c r="M6" s="24">
        <f t="shared" si="4"/>
        <v>3762.6017376237437</v>
      </c>
      <c r="N6" s="19">
        <v>856.81</v>
      </c>
      <c r="O6" s="18">
        <f t="shared" si="5"/>
        <v>2905.7917376237438</v>
      </c>
      <c r="P6" s="56">
        <f aca="true" t="shared" si="7" ref="P6:P59">P5+1</f>
        <v>3</v>
      </c>
    </row>
    <row r="7" spans="1:16" ht="12.75">
      <c r="A7" s="1">
        <f t="shared" si="6"/>
        <v>4</v>
      </c>
      <c r="B7" s="7"/>
      <c r="C7" s="37" t="s">
        <v>36</v>
      </c>
      <c r="D7" s="17">
        <v>4507.4</v>
      </c>
      <c r="E7" s="33">
        <f t="shared" si="0"/>
        <v>975.4587950138502</v>
      </c>
      <c r="F7" s="17">
        <v>0</v>
      </c>
      <c r="G7" s="33">
        <f t="shared" si="1"/>
        <v>0</v>
      </c>
      <c r="H7" s="17">
        <v>3653.5</v>
      </c>
      <c r="I7" s="18">
        <f t="shared" si="2"/>
        <v>967.6863991524301</v>
      </c>
      <c r="J7" s="30">
        <v>2847.87</v>
      </c>
      <c r="K7" s="31">
        <f t="shared" si="3"/>
        <v>953.5204524071797</v>
      </c>
      <c r="L7" s="28"/>
      <c r="M7" s="24">
        <f t="shared" si="4"/>
        <v>2896.66564657346</v>
      </c>
      <c r="N7" s="19">
        <v>0</v>
      </c>
      <c r="O7" s="18">
        <f t="shared" si="5"/>
        <v>2896.66564657346</v>
      </c>
      <c r="P7" s="56">
        <f t="shared" si="7"/>
        <v>4</v>
      </c>
    </row>
    <row r="8" spans="1:16" ht="12.75">
      <c r="A8" s="1">
        <f t="shared" si="6"/>
        <v>5</v>
      </c>
      <c r="B8" s="7"/>
      <c r="C8" s="38" t="s">
        <v>1</v>
      </c>
      <c r="D8" s="49">
        <v>4348.3</v>
      </c>
      <c r="E8" s="33">
        <f t="shared" si="0"/>
        <v>941.027527700831</v>
      </c>
      <c r="F8" s="17">
        <v>6412.09</v>
      </c>
      <c r="G8" s="33">
        <f t="shared" si="1"/>
        <v>952.1072427141506</v>
      </c>
      <c r="H8" s="17">
        <v>3549.9</v>
      </c>
      <c r="I8" s="18">
        <f t="shared" si="2"/>
        <v>940.2463249900676</v>
      </c>
      <c r="J8" s="30">
        <v>0</v>
      </c>
      <c r="K8" s="31">
        <f t="shared" si="3"/>
        <v>0</v>
      </c>
      <c r="L8" s="28"/>
      <c r="M8" s="24">
        <f t="shared" si="4"/>
        <v>2833.381095405049</v>
      </c>
      <c r="N8" s="19">
        <v>0</v>
      </c>
      <c r="O8" s="18">
        <f t="shared" si="5"/>
        <v>2833.381095405049</v>
      </c>
      <c r="P8" s="56">
        <f t="shared" si="7"/>
        <v>5</v>
      </c>
    </row>
    <row r="9" spans="1:16" ht="12.75">
      <c r="A9" s="1">
        <f t="shared" si="6"/>
        <v>6</v>
      </c>
      <c r="B9" s="7"/>
      <c r="C9" s="37" t="s">
        <v>28</v>
      </c>
      <c r="D9" s="17">
        <v>4428.7</v>
      </c>
      <c r="E9" s="33">
        <f t="shared" si="0"/>
        <v>958.4271121883656</v>
      </c>
      <c r="F9" s="17">
        <v>6466.4</v>
      </c>
      <c r="G9" s="33">
        <f t="shared" si="1"/>
        <v>960.1715313239182</v>
      </c>
      <c r="H9" s="17">
        <v>3355.4</v>
      </c>
      <c r="I9" s="18">
        <f t="shared" si="2"/>
        <v>888.7299695404582</v>
      </c>
      <c r="J9" s="30">
        <v>2722.7</v>
      </c>
      <c r="K9" s="31">
        <f t="shared" si="3"/>
        <v>911.6111816090722</v>
      </c>
      <c r="L9" s="28"/>
      <c r="M9" s="24">
        <f t="shared" si="4"/>
        <v>3718.9397946618146</v>
      </c>
      <c r="N9" s="19">
        <v>888.73</v>
      </c>
      <c r="O9" s="18">
        <f t="shared" si="5"/>
        <v>2830.2097946618146</v>
      </c>
      <c r="P9" s="56">
        <f t="shared" si="7"/>
        <v>6</v>
      </c>
    </row>
    <row r="10" spans="1:16" ht="12.75">
      <c r="A10" s="1">
        <f t="shared" si="6"/>
        <v>7</v>
      </c>
      <c r="B10" s="7"/>
      <c r="C10" s="39" t="s">
        <v>15</v>
      </c>
      <c r="D10" s="50">
        <v>4430.3</v>
      </c>
      <c r="E10" s="33">
        <f t="shared" si="0"/>
        <v>958.7733725761774</v>
      </c>
      <c r="F10" s="17">
        <v>0</v>
      </c>
      <c r="G10" s="33">
        <f t="shared" si="1"/>
        <v>0</v>
      </c>
      <c r="H10" s="17">
        <v>3328.1</v>
      </c>
      <c r="I10" s="18">
        <f t="shared" si="2"/>
        <v>881.4991391868626</v>
      </c>
      <c r="J10" s="30">
        <v>2812.71</v>
      </c>
      <c r="K10" s="31">
        <f t="shared" si="3"/>
        <v>941.7482229491511</v>
      </c>
      <c r="L10" s="28"/>
      <c r="M10" s="24">
        <f t="shared" si="4"/>
        <v>2782.0207347121914</v>
      </c>
      <c r="N10" s="19">
        <v>0</v>
      </c>
      <c r="O10" s="18">
        <f t="shared" si="5"/>
        <v>2782.0207347121914</v>
      </c>
      <c r="P10" s="56">
        <f t="shared" si="7"/>
        <v>7</v>
      </c>
    </row>
    <row r="11" spans="1:16" ht="12.75">
      <c r="A11" s="1">
        <f t="shared" si="6"/>
        <v>8</v>
      </c>
      <c r="B11" s="7"/>
      <c r="C11" s="39" t="s">
        <v>17</v>
      </c>
      <c r="D11" s="50">
        <v>4220.6</v>
      </c>
      <c r="E11" s="33">
        <f t="shared" si="0"/>
        <v>913.391620498615</v>
      </c>
      <c r="F11" s="17">
        <v>0</v>
      </c>
      <c r="G11" s="33">
        <f t="shared" si="1"/>
        <v>0</v>
      </c>
      <c r="H11" s="17">
        <v>3476.1</v>
      </c>
      <c r="I11" s="18">
        <f t="shared" si="2"/>
        <v>920.699245133095</v>
      </c>
      <c r="J11" s="30">
        <v>2824.16</v>
      </c>
      <c r="K11" s="31">
        <f t="shared" si="3"/>
        <v>945.5818983557048</v>
      </c>
      <c r="L11" s="28"/>
      <c r="M11" s="24">
        <f t="shared" si="4"/>
        <v>2779.672763987415</v>
      </c>
      <c r="N11" s="19">
        <v>0</v>
      </c>
      <c r="O11" s="18">
        <f t="shared" si="5"/>
        <v>2779.672763987415</v>
      </c>
      <c r="P11" s="56">
        <f t="shared" si="7"/>
        <v>8</v>
      </c>
    </row>
    <row r="12" spans="1:16" ht="12.75">
      <c r="A12" s="1">
        <f t="shared" si="6"/>
        <v>9</v>
      </c>
      <c r="B12" s="7"/>
      <c r="C12" s="39" t="s">
        <v>20</v>
      </c>
      <c r="D12" s="50">
        <v>4029.5</v>
      </c>
      <c r="E12" s="33">
        <f t="shared" si="0"/>
        <v>872.0351454293628</v>
      </c>
      <c r="F12" s="17">
        <v>6058.09</v>
      </c>
      <c r="G12" s="33">
        <f t="shared" si="1"/>
        <v>899.5431077876586</v>
      </c>
      <c r="H12" s="17">
        <v>3619.1</v>
      </c>
      <c r="I12" s="18">
        <f t="shared" si="2"/>
        <v>958.5750231757382</v>
      </c>
      <c r="J12" s="30">
        <v>2686.3</v>
      </c>
      <c r="K12" s="31">
        <f t="shared" si="3"/>
        <v>899.4237768231723</v>
      </c>
      <c r="L12" s="28"/>
      <c r="M12" s="24">
        <f t="shared" si="4"/>
        <v>3629.577053215932</v>
      </c>
      <c r="N12" s="19">
        <v>872.04</v>
      </c>
      <c r="O12" s="18">
        <f t="shared" si="5"/>
        <v>2757.5370532159322</v>
      </c>
      <c r="P12" s="56">
        <f t="shared" si="7"/>
        <v>9</v>
      </c>
    </row>
    <row r="13" spans="1:16" ht="12.75">
      <c r="A13" s="1">
        <f t="shared" si="6"/>
        <v>10</v>
      </c>
      <c r="B13" s="7"/>
      <c r="C13" s="38" t="s">
        <v>10</v>
      </c>
      <c r="D13" s="49">
        <v>4064.9</v>
      </c>
      <c r="E13" s="33">
        <f t="shared" si="0"/>
        <v>879.6961565096952</v>
      </c>
      <c r="F13" s="17">
        <v>6124.12</v>
      </c>
      <c r="G13" s="33">
        <f t="shared" si="1"/>
        <v>909.3476553277611</v>
      </c>
      <c r="H13" s="17">
        <v>3613.4</v>
      </c>
      <c r="I13" s="18">
        <f t="shared" si="2"/>
        <v>957.0652893656469</v>
      </c>
      <c r="J13" s="30">
        <v>0</v>
      </c>
      <c r="K13" s="31">
        <f t="shared" si="3"/>
        <v>0</v>
      </c>
      <c r="L13" s="28"/>
      <c r="M13" s="24">
        <f t="shared" si="4"/>
        <v>2746.1091012031034</v>
      </c>
      <c r="N13" s="19">
        <v>0</v>
      </c>
      <c r="O13" s="18">
        <f t="shared" si="5"/>
        <v>2746.1091012031034</v>
      </c>
      <c r="P13" s="56">
        <f t="shared" si="7"/>
        <v>10</v>
      </c>
    </row>
    <row r="14" spans="1:16" ht="12.75">
      <c r="A14" s="1">
        <f t="shared" si="6"/>
        <v>11</v>
      </c>
      <c r="B14" s="7"/>
      <c r="C14" s="37" t="s">
        <v>35</v>
      </c>
      <c r="D14" s="17">
        <v>4207.2</v>
      </c>
      <c r="E14" s="33">
        <f t="shared" si="0"/>
        <v>910.4916897506926</v>
      </c>
      <c r="F14" s="17">
        <v>0</v>
      </c>
      <c r="G14" s="33">
        <f t="shared" si="1"/>
        <v>0</v>
      </c>
      <c r="H14" s="17">
        <v>3341.1</v>
      </c>
      <c r="I14" s="18">
        <f t="shared" si="2"/>
        <v>884.9423917361938</v>
      </c>
      <c r="J14" s="30">
        <v>2552.56</v>
      </c>
      <c r="K14" s="31">
        <f t="shared" si="3"/>
        <v>854.6451087993731</v>
      </c>
      <c r="L14" s="28"/>
      <c r="M14" s="24">
        <f t="shared" si="4"/>
        <v>2650.0791902862597</v>
      </c>
      <c r="N14" s="19">
        <v>0</v>
      </c>
      <c r="O14" s="18">
        <f t="shared" si="5"/>
        <v>2650.0791902862597</v>
      </c>
      <c r="P14" s="56">
        <f t="shared" si="7"/>
        <v>11</v>
      </c>
    </row>
    <row r="15" spans="1:16" ht="12.75">
      <c r="A15" s="1">
        <f t="shared" si="6"/>
        <v>12</v>
      </c>
      <c r="B15" s="7"/>
      <c r="C15" s="39" t="s">
        <v>18</v>
      </c>
      <c r="D15" s="50">
        <v>4059.6</v>
      </c>
      <c r="E15" s="33">
        <f t="shared" si="0"/>
        <v>878.5491689750692</v>
      </c>
      <c r="F15" s="17">
        <v>5861.56</v>
      </c>
      <c r="G15" s="33">
        <f t="shared" si="1"/>
        <v>870.3611037280446</v>
      </c>
      <c r="H15" s="17">
        <v>3078.8</v>
      </c>
      <c r="I15" s="18">
        <f t="shared" si="2"/>
        <v>815.4681499139188</v>
      </c>
      <c r="J15" s="30">
        <v>2650.18</v>
      </c>
      <c r="K15" s="31">
        <f t="shared" si="3"/>
        <v>887.3301213048558</v>
      </c>
      <c r="L15" s="28"/>
      <c r="M15" s="24">
        <f t="shared" si="4"/>
        <v>3451.708543921888</v>
      </c>
      <c r="N15" s="19">
        <v>815.47</v>
      </c>
      <c r="O15" s="18">
        <f t="shared" si="5"/>
        <v>2636.238543921888</v>
      </c>
      <c r="P15" s="56">
        <f t="shared" si="7"/>
        <v>12</v>
      </c>
    </row>
    <row r="16" spans="1:16" ht="12.75">
      <c r="A16" s="1">
        <f t="shared" si="6"/>
        <v>13</v>
      </c>
      <c r="B16" s="7"/>
      <c r="C16" s="37" t="s">
        <v>29</v>
      </c>
      <c r="D16" s="17">
        <v>4071.3</v>
      </c>
      <c r="E16" s="33">
        <f t="shared" si="0"/>
        <v>881.0811980609419</v>
      </c>
      <c r="F16" s="17">
        <v>5907.49</v>
      </c>
      <c r="G16" s="33">
        <f t="shared" si="1"/>
        <v>877.1810775053715</v>
      </c>
      <c r="H16" s="17">
        <v>3228.9</v>
      </c>
      <c r="I16" s="18">
        <f t="shared" si="2"/>
        <v>855.2244735796584</v>
      </c>
      <c r="J16" s="30">
        <v>2470.2</v>
      </c>
      <c r="K16" s="31">
        <f t="shared" si="3"/>
        <v>827.0694313772101</v>
      </c>
      <c r="L16" s="28"/>
      <c r="M16" s="24">
        <f t="shared" si="4"/>
        <v>3440.556180523182</v>
      </c>
      <c r="N16" s="19">
        <v>827.07</v>
      </c>
      <c r="O16" s="18">
        <f t="shared" si="5"/>
        <v>2613.4861805231817</v>
      </c>
      <c r="P16" s="56">
        <f t="shared" si="7"/>
        <v>13</v>
      </c>
    </row>
    <row r="17" spans="1:16" ht="12.75">
      <c r="A17" s="1">
        <f t="shared" si="6"/>
        <v>14</v>
      </c>
      <c r="B17" s="7"/>
      <c r="C17" s="38" t="s">
        <v>7</v>
      </c>
      <c r="D17" s="49">
        <v>3879.4</v>
      </c>
      <c r="E17" s="33">
        <f t="shared" si="0"/>
        <v>839.5515927977839</v>
      </c>
      <c r="F17" s="17">
        <v>5625.48</v>
      </c>
      <c r="G17" s="33">
        <f t="shared" si="1"/>
        <v>835.3064682098347</v>
      </c>
      <c r="H17" s="17">
        <v>3076.7</v>
      </c>
      <c r="I17" s="18">
        <f t="shared" si="2"/>
        <v>814.9119321944113</v>
      </c>
      <c r="J17" s="30">
        <v>0</v>
      </c>
      <c r="K17" s="31">
        <f t="shared" si="3"/>
        <v>0</v>
      </c>
      <c r="L17" s="28"/>
      <c r="M17" s="24">
        <f t="shared" si="4"/>
        <v>2489.76999320203</v>
      </c>
      <c r="N17" s="19">
        <v>0</v>
      </c>
      <c r="O17" s="18">
        <f t="shared" si="5"/>
        <v>2489.76999320203</v>
      </c>
      <c r="P17" s="56">
        <f t="shared" si="7"/>
        <v>14</v>
      </c>
    </row>
    <row r="18" spans="1:16" ht="12.75">
      <c r="A18" s="1">
        <f t="shared" si="6"/>
        <v>15</v>
      </c>
      <c r="B18" s="7"/>
      <c r="C18" s="39" t="s">
        <v>0</v>
      </c>
      <c r="D18" s="50">
        <v>4620.8</v>
      </c>
      <c r="E18" s="33">
        <f t="shared" si="0"/>
        <v>1000</v>
      </c>
      <c r="F18" s="17">
        <v>5890.73</v>
      </c>
      <c r="G18" s="33">
        <f t="shared" si="1"/>
        <v>874.6924478404901</v>
      </c>
      <c r="H18" s="17">
        <v>0</v>
      </c>
      <c r="I18" s="18">
        <f t="shared" si="2"/>
        <v>0</v>
      </c>
      <c r="J18" s="30">
        <v>0</v>
      </c>
      <c r="K18" s="31">
        <f t="shared" si="3"/>
        <v>0</v>
      </c>
      <c r="L18" s="28"/>
      <c r="M18" s="24">
        <f t="shared" si="4"/>
        <v>1874.69244784049</v>
      </c>
      <c r="N18" s="19">
        <v>0</v>
      </c>
      <c r="O18" s="18">
        <f t="shared" si="5"/>
        <v>1874.69244784049</v>
      </c>
      <c r="P18" s="56">
        <f t="shared" si="7"/>
        <v>15</v>
      </c>
    </row>
    <row r="19" spans="1:16" ht="12.75">
      <c r="A19" s="1">
        <f t="shared" si="6"/>
        <v>16</v>
      </c>
      <c r="B19" s="7"/>
      <c r="C19" s="38" t="s">
        <v>5</v>
      </c>
      <c r="D19" s="49">
        <v>0</v>
      </c>
      <c r="E19" s="33">
        <f t="shared" si="0"/>
        <v>0</v>
      </c>
      <c r="F19" s="17">
        <v>6613.2</v>
      </c>
      <c r="G19" s="33">
        <f t="shared" si="1"/>
        <v>981.9693138301584</v>
      </c>
      <c r="H19" s="17">
        <v>3248.5</v>
      </c>
      <c r="I19" s="18">
        <f t="shared" si="2"/>
        <v>860.4158389617269</v>
      </c>
      <c r="J19" s="30">
        <v>0</v>
      </c>
      <c r="K19" s="31">
        <f t="shared" si="3"/>
        <v>0</v>
      </c>
      <c r="L19" s="28"/>
      <c r="M19" s="24">
        <f t="shared" si="4"/>
        <v>1842.3851527918853</v>
      </c>
      <c r="N19" s="19">
        <v>0</v>
      </c>
      <c r="O19" s="18">
        <f t="shared" si="5"/>
        <v>1842.3851527918853</v>
      </c>
      <c r="P19" s="56">
        <f t="shared" si="7"/>
        <v>16</v>
      </c>
    </row>
    <row r="20" spans="1:16" ht="12.75">
      <c r="A20" s="1">
        <f t="shared" si="6"/>
        <v>17</v>
      </c>
      <c r="B20" s="7"/>
      <c r="C20" s="39" t="s">
        <v>16</v>
      </c>
      <c r="D20" s="50">
        <v>4187.8</v>
      </c>
      <c r="E20" s="33">
        <f t="shared" si="0"/>
        <v>906.2932825484764</v>
      </c>
      <c r="F20" s="17">
        <v>0</v>
      </c>
      <c r="G20" s="33">
        <f t="shared" si="1"/>
        <v>0</v>
      </c>
      <c r="H20" s="17">
        <v>0</v>
      </c>
      <c r="I20" s="18">
        <f>H20/(3775.5)*1000</f>
        <v>0</v>
      </c>
      <c r="J20" s="30">
        <v>2576.06</v>
      </c>
      <c r="K20" s="31">
        <f t="shared" si="3"/>
        <v>862.5133509001604</v>
      </c>
      <c r="L20" s="28"/>
      <c r="M20" s="24">
        <f t="shared" si="4"/>
        <v>1768.8066334486368</v>
      </c>
      <c r="N20" s="19">
        <v>0</v>
      </c>
      <c r="O20" s="18">
        <f t="shared" si="5"/>
        <v>1768.8066334486368</v>
      </c>
      <c r="P20" s="56">
        <f t="shared" si="7"/>
        <v>17</v>
      </c>
    </row>
    <row r="21" spans="1:16" ht="12.75">
      <c r="A21" s="1">
        <f t="shared" si="6"/>
        <v>18</v>
      </c>
      <c r="B21" s="7"/>
      <c r="C21" s="39" t="s">
        <v>21</v>
      </c>
      <c r="D21" s="50">
        <v>3975.8</v>
      </c>
      <c r="E21" s="33">
        <f t="shared" si="0"/>
        <v>860.4137811634349</v>
      </c>
      <c r="F21" s="17">
        <v>6109.75</v>
      </c>
      <c r="G21" s="33">
        <f t="shared" si="1"/>
        <v>907.213907816762</v>
      </c>
      <c r="H21" s="17">
        <v>0</v>
      </c>
      <c r="I21" s="18">
        <f t="shared" si="2"/>
        <v>0</v>
      </c>
      <c r="J21" s="30">
        <v>0</v>
      </c>
      <c r="K21" s="31">
        <f t="shared" si="3"/>
        <v>0</v>
      </c>
      <c r="L21" s="28"/>
      <c r="M21" s="24">
        <f t="shared" si="4"/>
        <v>1767.627688980197</v>
      </c>
      <c r="N21" s="19">
        <v>0</v>
      </c>
      <c r="O21" s="18">
        <f t="shared" si="5"/>
        <v>1767.627688980197</v>
      </c>
      <c r="P21" s="56">
        <f t="shared" si="7"/>
        <v>18</v>
      </c>
    </row>
    <row r="22" spans="1:16" ht="12.75">
      <c r="A22" s="1">
        <f t="shared" si="6"/>
        <v>19</v>
      </c>
      <c r="B22" s="7"/>
      <c r="C22" s="39" t="s">
        <v>14</v>
      </c>
      <c r="D22" s="50">
        <v>0</v>
      </c>
      <c r="E22" s="33">
        <f t="shared" si="0"/>
        <v>0</v>
      </c>
      <c r="F22" s="17">
        <v>6349.11</v>
      </c>
      <c r="G22" s="33">
        <f t="shared" si="1"/>
        <v>942.7555782574543</v>
      </c>
      <c r="H22" s="17">
        <v>3069.3</v>
      </c>
      <c r="I22" s="18">
        <f t="shared" si="2"/>
        <v>812.9519268970997</v>
      </c>
      <c r="J22" s="30">
        <v>0</v>
      </c>
      <c r="K22" s="31">
        <f t="shared" si="3"/>
        <v>0</v>
      </c>
      <c r="L22" s="28"/>
      <c r="M22" s="24">
        <f t="shared" si="4"/>
        <v>1755.707505154554</v>
      </c>
      <c r="N22" s="19">
        <v>0</v>
      </c>
      <c r="O22" s="18">
        <f t="shared" si="5"/>
        <v>1755.707505154554</v>
      </c>
      <c r="P22" s="56">
        <f t="shared" si="7"/>
        <v>19</v>
      </c>
    </row>
    <row r="23" spans="1:16" ht="12.75">
      <c r="A23" s="1">
        <f t="shared" si="6"/>
        <v>20</v>
      </c>
      <c r="B23" s="7"/>
      <c r="C23" s="39" t="s">
        <v>24</v>
      </c>
      <c r="D23" s="50">
        <v>4058.2</v>
      </c>
      <c r="E23" s="33">
        <f t="shared" si="0"/>
        <v>878.246191135734</v>
      </c>
      <c r="F23" s="17">
        <v>5711.5</v>
      </c>
      <c r="G23" s="33">
        <f t="shared" si="1"/>
        <v>848.0792560244587</v>
      </c>
      <c r="H23" s="17">
        <v>0</v>
      </c>
      <c r="I23" s="18">
        <f t="shared" si="2"/>
        <v>0</v>
      </c>
      <c r="J23" s="30">
        <v>0</v>
      </c>
      <c r="K23" s="31">
        <f t="shared" si="3"/>
        <v>0</v>
      </c>
      <c r="L23" s="28"/>
      <c r="M23" s="24">
        <f t="shared" si="4"/>
        <v>1726.3254471601927</v>
      </c>
      <c r="N23" s="19">
        <v>0</v>
      </c>
      <c r="O23" s="18">
        <f t="shared" si="5"/>
        <v>1726.3254471601927</v>
      </c>
      <c r="P23" s="56">
        <f t="shared" si="7"/>
        <v>20</v>
      </c>
    </row>
    <row r="24" spans="1:16" ht="12.75">
      <c r="A24" s="1">
        <f t="shared" si="6"/>
        <v>21</v>
      </c>
      <c r="B24" s="7"/>
      <c r="C24" s="39" t="s">
        <v>19</v>
      </c>
      <c r="D24" s="50">
        <v>3841.7</v>
      </c>
      <c r="E24" s="33">
        <f t="shared" si="0"/>
        <v>831.3928324099722</v>
      </c>
      <c r="F24" s="17">
        <v>5829.58</v>
      </c>
      <c r="G24" s="33">
        <f t="shared" si="1"/>
        <v>865.6125132338376</v>
      </c>
      <c r="H24" s="17">
        <v>0</v>
      </c>
      <c r="I24" s="18">
        <f t="shared" si="2"/>
        <v>0</v>
      </c>
      <c r="J24" s="30">
        <v>0</v>
      </c>
      <c r="K24" s="31">
        <f t="shared" si="3"/>
        <v>0</v>
      </c>
      <c r="L24" s="28"/>
      <c r="M24" s="24">
        <f t="shared" si="4"/>
        <v>1697.00534564381</v>
      </c>
      <c r="N24" s="19">
        <v>0</v>
      </c>
      <c r="O24" s="18">
        <f t="shared" si="5"/>
        <v>1697.00534564381</v>
      </c>
      <c r="P24" s="56">
        <f t="shared" si="7"/>
        <v>21</v>
      </c>
    </row>
    <row r="25" spans="1:16" ht="12.75">
      <c r="A25" s="1">
        <f t="shared" si="6"/>
        <v>22</v>
      </c>
      <c r="B25" s="7"/>
      <c r="C25" s="39" t="s">
        <v>54</v>
      </c>
      <c r="D25" s="50">
        <v>0</v>
      </c>
      <c r="E25" s="33">
        <f t="shared" si="0"/>
        <v>0</v>
      </c>
      <c r="F25" s="17">
        <v>5748.91</v>
      </c>
      <c r="G25" s="33">
        <f t="shared" si="1"/>
        <v>853.6341268933853</v>
      </c>
      <c r="H25" s="17">
        <v>0</v>
      </c>
      <c r="I25" s="18">
        <f t="shared" si="2"/>
        <v>0</v>
      </c>
      <c r="J25" s="30">
        <v>2453.4</v>
      </c>
      <c r="K25" s="31">
        <f t="shared" si="3"/>
        <v>821.4444753221794</v>
      </c>
      <c r="L25" s="28"/>
      <c r="M25" s="24">
        <f t="shared" si="4"/>
        <v>1675.0786022155648</v>
      </c>
      <c r="N25" s="19">
        <v>0</v>
      </c>
      <c r="O25" s="18">
        <f>M25-N25</f>
        <v>1675.0786022155648</v>
      </c>
      <c r="P25" s="56">
        <f t="shared" si="7"/>
        <v>22</v>
      </c>
    </row>
    <row r="26" spans="1:16" ht="12.75">
      <c r="A26" s="1">
        <f t="shared" si="6"/>
        <v>23</v>
      </c>
      <c r="B26" s="7"/>
      <c r="C26" s="39" t="s">
        <v>49</v>
      </c>
      <c r="D26" s="50">
        <v>3653.1</v>
      </c>
      <c r="E26" s="33">
        <f t="shared" si="0"/>
        <v>790.5773891966759</v>
      </c>
      <c r="F26" s="17">
        <v>5638.02</v>
      </c>
      <c r="G26" s="33">
        <f t="shared" si="1"/>
        <v>837.1684858707903</v>
      </c>
      <c r="H26" s="17">
        <v>0</v>
      </c>
      <c r="I26" s="18">
        <f t="shared" si="2"/>
        <v>0</v>
      </c>
      <c r="J26" s="30">
        <v>0</v>
      </c>
      <c r="K26" s="31">
        <f t="shared" si="3"/>
        <v>0</v>
      </c>
      <c r="L26" s="28"/>
      <c r="M26" s="24">
        <f t="shared" si="4"/>
        <v>1627.7458750674662</v>
      </c>
      <c r="N26" s="19">
        <v>0</v>
      </c>
      <c r="O26" s="18">
        <f t="shared" si="5"/>
        <v>1627.7458750674662</v>
      </c>
      <c r="P26" s="56">
        <f t="shared" si="7"/>
        <v>23</v>
      </c>
    </row>
    <row r="27" spans="1:16" ht="12.75">
      <c r="A27" s="1">
        <f t="shared" si="6"/>
        <v>24</v>
      </c>
      <c r="B27" s="7"/>
      <c r="C27" s="38" t="s">
        <v>3</v>
      </c>
      <c r="D27" s="49">
        <v>0</v>
      </c>
      <c r="E27" s="33">
        <f t="shared" si="0"/>
        <v>0</v>
      </c>
      <c r="F27" s="17">
        <v>5506.78</v>
      </c>
      <c r="G27" s="33">
        <f t="shared" si="1"/>
        <v>817.681149521206</v>
      </c>
      <c r="H27" s="17">
        <v>2935.9</v>
      </c>
      <c r="I27" s="18">
        <f t="shared" si="2"/>
        <v>777.618858429347</v>
      </c>
      <c r="J27" s="30">
        <v>0</v>
      </c>
      <c r="K27" s="31">
        <f t="shared" si="3"/>
        <v>0</v>
      </c>
      <c r="L27" s="28"/>
      <c r="M27" s="24">
        <f t="shared" si="4"/>
        <v>1595.300007950553</v>
      </c>
      <c r="N27" s="19">
        <v>0</v>
      </c>
      <c r="O27" s="18">
        <f t="shared" si="5"/>
        <v>1595.300007950553</v>
      </c>
      <c r="P27" s="56">
        <f t="shared" si="7"/>
        <v>24</v>
      </c>
    </row>
    <row r="28" spans="1:16" ht="12.75">
      <c r="A28" s="1">
        <f t="shared" si="6"/>
        <v>25</v>
      </c>
      <c r="B28" s="7"/>
      <c r="C28" s="39" t="s">
        <v>23</v>
      </c>
      <c r="D28" s="50">
        <v>0</v>
      </c>
      <c r="E28" s="33">
        <f t="shared" si="0"/>
        <v>0</v>
      </c>
      <c r="F28" s="17">
        <v>5440.79</v>
      </c>
      <c r="G28" s="33">
        <f t="shared" si="1"/>
        <v>807.8825414313778</v>
      </c>
      <c r="H28" s="17">
        <v>2906.7</v>
      </c>
      <c r="I28" s="18">
        <f t="shared" si="2"/>
        <v>769.8847834723878</v>
      </c>
      <c r="J28" s="30">
        <v>0</v>
      </c>
      <c r="K28" s="31">
        <f t="shared" si="3"/>
        <v>0</v>
      </c>
      <c r="L28" s="28"/>
      <c r="M28" s="24">
        <f t="shared" si="4"/>
        <v>1577.7673249037657</v>
      </c>
      <c r="N28" s="19">
        <v>0</v>
      </c>
      <c r="O28" s="18">
        <f t="shared" si="5"/>
        <v>1577.7673249037657</v>
      </c>
      <c r="P28" s="56">
        <f t="shared" si="7"/>
        <v>25</v>
      </c>
    </row>
    <row r="29" spans="1:16" ht="12.75">
      <c r="A29" s="1">
        <f t="shared" si="6"/>
        <v>26</v>
      </c>
      <c r="B29" s="7"/>
      <c r="C29" s="37" t="s">
        <v>26</v>
      </c>
      <c r="D29" s="17">
        <v>0</v>
      </c>
      <c r="E29" s="33">
        <f t="shared" si="0"/>
        <v>0</v>
      </c>
      <c r="F29" s="17">
        <v>6734.63</v>
      </c>
      <c r="G29" s="33">
        <f t="shared" si="1"/>
        <v>1000</v>
      </c>
      <c r="H29" s="17">
        <v>0</v>
      </c>
      <c r="I29" s="18">
        <f t="shared" si="2"/>
        <v>0</v>
      </c>
      <c r="J29" s="30">
        <v>0</v>
      </c>
      <c r="K29" s="31">
        <f t="shared" si="3"/>
        <v>0</v>
      </c>
      <c r="L29" s="28"/>
      <c r="M29" s="24">
        <f t="shared" si="4"/>
        <v>1000</v>
      </c>
      <c r="N29" s="19">
        <v>0</v>
      </c>
      <c r="O29" s="18">
        <f t="shared" si="5"/>
        <v>1000</v>
      </c>
      <c r="P29" s="56">
        <f t="shared" si="7"/>
        <v>26</v>
      </c>
    </row>
    <row r="30" spans="1:16" ht="12.75">
      <c r="A30" s="1">
        <f t="shared" si="6"/>
        <v>27</v>
      </c>
      <c r="B30" s="7"/>
      <c r="C30" s="38" t="s">
        <v>12</v>
      </c>
      <c r="D30" s="49">
        <v>4451.4</v>
      </c>
      <c r="E30" s="33">
        <f t="shared" si="0"/>
        <v>963.3396814404431</v>
      </c>
      <c r="F30" s="17">
        <v>0</v>
      </c>
      <c r="G30" s="33">
        <f t="shared" si="1"/>
        <v>0</v>
      </c>
      <c r="H30" s="17">
        <v>0</v>
      </c>
      <c r="I30" s="18">
        <f t="shared" si="2"/>
        <v>0</v>
      </c>
      <c r="J30" s="30">
        <v>0</v>
      </c>
      <c r="K30" s="31">
        <f t="shared" si="3"/>
        <v>0</v>
      </c>
      <c r="L30" s="28"/>
      <c r="M30" s="24">
        <f t="shared" si="4"/>
        <v>963.3396814404431</v>
      </c>
      <c r="N30" s="19">
        <v>0</v>
      </c>
      <c r="O30" s="18">
        <f t="shared" si="5"/>
        <v>963.3396814404431</v>
      </c>
      <c r="P30" s="56">
        <f t="shared" si="7"/>
        <v>27</v>
      </c>
    </row>
    <row r="31" spans="1:16" ht="12.75">
      <c r="A31" s="1">
        <f t="shared" si="6"/>
        <v>28</v>
      </c>
      <c r="B31" s="7"/>
      <c r="C31" s="39" t="s">
        <v>53</v>
      </c>
      <c r="D31" s="50">
        <v>0</v>
      </c>
      <c r="E31" s="33">
        <f t="shared" si="0"/>
        <v>0</v>
      </c>
      <c r="F31" s="17">
        <v>6457.09</v>
      </c>
      <c r="G31" s="33">
        <f t="shared" si="1"/>
        <v>958.789124272603</v>
      </c>
      <c r="H31" s="17">
        <v>0</v>
      </c>
      <c r="I31" s="18">
        <f t="shared" si="2"/>
        <v>0</v>
      </c>
      <c r="J31" s="30">
        <v>0</v>
      </c>
      <c r="K31" s="31">
        <f t="shared" si="3"/>
        <v>0</v>
      </c>
      <c r="L31" s="28"/>
      <c r="M31" s="24">
        <f t="shared" si="4"/>
        <v>958.789124272603</v>
      </c>
      <c r="N31" s="19">
        <v>0</v>
      </c>
      <c r="O31" s="18">
        <f t="shared" si="5"/>
        <v>958.789124272603</v>
      </c>
      <c r="P31" s="56">
        <f t="shared" si="7"/>
        <v>28</v>
      </c>
    </row>
    <row r="32" spans="1:16" ht="12.75">
      <c r="A32" s="1">
        <f t="shared" si="6"/>
        <v>29</v>
      </c>
      <c r="B32" s="7"/>
      <c r="C32" s="37" t="s">
        <v>62</v>
      </c>
      <c r="D32" s="17">
        <v>0</v>
      </c>
      <c r="E32" s="33">
        <v>0</v>
      </c>
      <c r="F32" s="17">
        <v>0</v>
      </c>
      <c r="G32" s="33">
        <v>0</v>
      </c>
      <c r="H32" s="17">
        <v>0</v>
      </c>
      <c r="I32" s="18">
        <f>H32/(3775.5)*1000</f>
        <v>0</v>
      </c>
      <c r="J32" s="30">
        <v>2827.56</v>
      </c>
      <c r="K32" s="31">
        <f t="shared" si="3"/>
        <v>946.7202823192229</v>
      </c>
      <c r="L32" s="28"/>
      <c r="M32" s="24">
        <f t="shared" si="4"/>
        <v>946.7202823192229</v>
      </c>
      <c r="N32" s="19">
        <v>0</v>
      </c>
      <c r="O32" s="18">
        <f t="shared" si="5"/>
        <v>946.7202823192229</v>
      </c>
      <c r="P32" s="56">
        <f t="shared" si="7"/>
        <v>29</v>
      </c>
    </row>
    <row r="33" spans="1:16" ht="12.75">
      <c r="A33" s="1">
        <f t="shared" si="6"/>
        <v>30</v>
      </c>
      <c r="B33" s="7"/>
      <c r="C33" s="38" t="s">
        <v>13</v>
      </c>
      <c r="D33" s="49">
        <v>4184.3</v>
      </c>
      <c r="E33" s="33">
        <f t="shared" si="0"/>
        <v>905.5358379501384</v>
      </c>
      <c r="F33" s="17">
        <v>0</v>
      </c>
      <c r="G33" s="33">
        <f t="shared" si="1"/>
        <v>0</v>
      </c>
      <c r="H33" s="17">
        <v>0</v>
      </c>
      <c r="I33" s="18">
        <f t="shared" si="2"/>
        <v>0</v>
      </c>
      <c r="J33" s="30">
        <v>0</v>
      </c>
      <c r="K33" s="31">
        <f t="shared" si="3"/>
        <v>0</v>
      </c>
      <c r="L33" s="28"/>
      <c r="M33" s="24">
        <f t="shared" si="4"/>
        <v>905.5358379501384</v>
      </c>
      <c r="N33" s="19">
        <v>0</v>
      </c>
      <c r="O33" s="18">
        <f t="shared" si="5"/>
        <v>905.5358379501384</v>
      </c>
      <c r="P33" s="56">
        <f t="shared" si="7"/>
        <v>30</v>
      </c>
    </row>
    <row r="34" spans="1:16" ht="12.75">
      <c r="A34" s="1">
        <f t="shared" si="6"/>
        <v>31</v>
      </c>
      <c r="B34" s="7"/>
      <c r="C34" s="37" t="s">
        <v>31</v>
      </c>
      <c r="D34" s="17">
        <v>0</v>
      </c>
      <c r="E34" s="33">
        <f t="shared" si="0"/>
        <v>0</v>
      </c>
      <c r="F34" s="17">
        <v>0</v>
      </c>
      <c r="G34" s="33">
        <f t="shared" si="1"/>
        <v>0</v>
      </c>
      <c r="H34" s="17">
        <v>3328.7</v>
      </c>
      <c r="I34" s="18">
        <f t="shared" si="2"/>
        <v>881.6580585352933</v>
      </c>
      <c r="J34" s="30">
        <v>0</v>
      </c>
      <c r="K34" s="31">
        <f t="shared" si="3"/>
        <v>0</v>
      </c>
      <c r="L34" s="28"/>
      <c r="M34" s="24">
        <f t="shared" si="4"/>
        <v>881.6580585352933</v>
      </c>
      <c r="N34" s="19">
        <v>0</v>
      </c>
      <c r="O34" s="18">
        <f t="shared" si="5"/>
        <v>881.6580585352933</v>
      </c>
      <c r="P34" s="56">
        <f t="shared" si="7"/>
        <v>31</v>
      </c>
    </row>
    <row r="35" spans="1:16" ht="12.75">
      <c r="A35" s="1">
        <f t="shared" si="6"/>
        <v>32</v>
      </c>
      <c r="B35" s="7"/>
      <c r="C35" s="38" t="s">
        <v>9</v>
      </c>
      <c r="D35" s="49">
        <v>3991.8</v>
      </c>
      <c r="E35" s="33">
        <f t="shared" si="0"/>
        <v>863.8763850415513</v>
      </c>
      <c r="F35" s="17">
        <v>0</v>
      </c>
      <c r="G35" s="33">
        <f t="shared" si="1"/>
        <v>0</v>
      </c>
      <c r="H35" s="17">
        <v>0</v>
      </c>
      <c r="I35" s="18">
        <f t="shared" si="2"/>
        <v>0</v>
      </c>
      <c r="J35" s="30">
        <v>0</v>
      </c>
      <c r="K35" s="31">
        <f t="shared" si="3"/>
        <v>0</v>
      </c>
      <c r="L35" s="28"/>
      <c r="M35" s="24">
        <f t="shared" si="4"/>
        <v>863.8763850415513</v>
      </c>
      <c r="N35" s="19">
        <v>0</v>
      </c>
      <c r="O35" s="18">
        <f t="shared" si="5"/>
        <v>863.8763850415513</v>
      </c>
      <c r="P35" s="56">
        <f t="shared" si="7"/>
        <v>32</v>
      </c>
    </row>
    <row r="36" spans="1:16" ht="12.75">
      <c r="A36" s="1">
        <f t="shared" si="6"/>
        <v>33</v>
      </c>
      <c r="B36" s="7"/>
      <c r="C36" s="38" t="s">
        <v>6</v>
      </c>
      <c r="D36" s="49">
        <v>0</v>
      </c>
      <c r="E36" s="33">
        <f t="shared" si="0"/>
        <v>0</v>
      </c>
      <c r="F36" s="17">
        <v>5807.65</v>
      </c>
      <c r="G36" s="33">
        <f t="shared" si="1"/>
        <v>862.3562096210185</v>
      </c>
      <c r="H36" s="17">
        <v>0</v>
      </c>
      <c r="I36" s="18">
        <f t="shared" si="2"/>
        <v>0</v>
      </c>
      <c r="J36" s="30">
        <v>0</v>
      </c>
      <c r="K36" s="31">
        <f t="shared" si="3"/>
        <v>0</v>
      </c>
      <c r="L36" s="28"/>
      <c r="M36" s="24">
        <f t="shared" si="4"/>
        <v>862.3562096210185</v>
      </c>
      <c r="N36" s="19">
        <v>0</v>
      </c>
      <c r="O36" s="18">
        <f t="shared" si="5"/>
        <v>862.3562096210185</v>
      </c>
      <c r="P36" s="56">
        <f t="shared" si="7"/>
        <v>33</v>
      </c>
    </row>
    <row r="37" spans="1:16" ht="12.75">
      <c r="A37" s="1">
        <f t="shared" si="6"/>
        <v>34</v>
      </c>
      <c r="B37" s="7"/>
      <c r="C37" s="39" t="s">
        <v>46</v>
      </c>
      <c r="D37" s="50">
        <v>3981</v>
      </c>
      <c r="E37" s="33">
        <f t="shared" si="0"/>
        <v>861.5391274238226</v>
      </c>
      <c r="F37" s="17">
        <v>0</v>
      </c>
      <c r="G37" s="33">
        <f t="shared" si="1"/>
        <v>0</v>
      </c>
      <c r="H37" s="17">
        <v>0</v>
      </c>
      <c r="I37" s="18">
        <f t="shared" si="2"/>
        <v>0</v>
      </c>
      <c r="J37" s="30">
        <v>0</v>
      </c>
      <c r="K37" s="31">
        <f t="shared" si="3"/>
        <v>0</v>
      </c>
      <c r="L37" s="28"/>
      <c r="M37" s="24">
        <f t="shared" si="4"/>
        <v>861.5391274238226</v>
      </c>
      <c r="N37" s="19">
        <v>0</v>
      </c>
      <c r="O37" s="18">
        <f t="shared" si="5"/>
        <v>861.5391274238226</v>
      </c>
      <c r="P37" s="56">
        <f t="shared" si="7"/>
        <v>34</v>
      </c>
    </row>
    <row r="38" spans="1:16" ht="12.75">
      <c r="A38" s="1">
        <f t="shared" si="6"/>
        <v>35</v>
      </c>
      <c r="B38" s="7"/>
      <c r="C38" s="37" t="s">
        <v>63</v>
      </c>
      <c r="D38" s="17">
        <v>0</v>
      </c>
      <c r="E38" s="33">
        <v>0</v>
      </c>
      <c r="F38" s="17">
        <v>0</v>
      </c>
      <c r="G38" s="33">
        <v>0</v>
      </c>
      <c r="H38" s="17">
        <v>0</v>
      </c>
      <c r="I38" s="18">
        <v>0</v>
      </c>
      <c r="J38" s="30">
        <v>2558.35</v>
      </c>
      <c r="K38" s="31">
        <f t="shared" si="3"/>
        <v>856.583709725482</v>
      </c>
      <c r="L38" s="28"/>
      <c r="M38" s="24">
        <f t="shared" si="4"/>
        <v>856.583709725482</v>
      </c>
      <c r="N38" s="19">
        <v>0</v>
      </c>
      <c r="O38" s="18">
        <f t="shared" si="5"/>
        <v>856.583709725482</v>
      </c>
      <c r="P38" s="56">
        <f t="shared" si="7"/>
        <v>35</v>
      </c>
    </row>
    <row r="39" spans="1:16" ht="12.75">
      <c r="A39" s="1">
        <f t="shared" si="6"/>
        <v>36</v>
      </c>
      <c r="B39" s="7"/>
      <c r="C39" s="37" t="s">
        <v>8</v>
      </c>
      <c r="D39" s="17">
        <v>0</v>
      </c>
      <c r="E39" s="33">
        <f t="shared" si="0"/>
        <v>0</v>
      </c>
      <c r="F39" s="17">
        <v>5747.57</v>
      </c>
      <c r="G39" s="33">
        <f t="shared" si="1"/>
        <v>853.4351553092004</v>
      </c>
      <c r="H39" s="17">
        <v>0</v>
      </c>
      <c r="I39" s="18">
        <f t="shared" si="2"/>
        <v>0</v>
      </c>
      <c r="J39" s="30">
        <v>0</v>
      </c>
      <c r="K39" s="31">
        <f t="shared" si="3"/>
        <v>0</v>
      </c>
      <c r="L39" s="28"/>
      <c r="M39" s="24">
        <f t="shared" si="4"/>
        <v>853.4351553092004</v>
      </c>
      <c r="N39" s="19">
        <v>0</v>
      </c>
      <c r="O39" s="18">
        <f t="shared" si="5"/>
        <v>853.4351553092004</v>
      </c>
      <c r="P39" s="56">
        <f t="shared" si="7"/>
        <v>36</v>
      </c>
    </row>
    <row r="40" spans="1:16" ht="12.75">
      <c r="A40" s="1">
        <f t="shared" si="6"/>
        <v>37</v>
      </c>
      <c r="B40" s="7"/>
      <c r="C40" s="37" t="s">
        <v>25</v>
      </c>
      <c r="D40" s="17">
        <v>0</v>
      </c>
      <c r="E40" s="33">
        <f t="shared" si="0"/>
        <v>0</v>
      </c>
      <c r="F40" s="17">
        <v>0</v>
      </c>
      <c r="G40" s="33">
        <f t="shared" si="1"/>
        <v>0</v>
      </c>
      <c r="H40" s="17">
        <v>3160.1</v>
      </c>
      <c r="I40" s="18">
        <f t="shared" si="2"/>
        <v>837.0017216262746</v>
      </c>
      <c r="J40" s="30">
        <v>0</v>
      </c>
      <c r="K40" s="31">
        <f t="shared" si="3"/>
        <v>0</v>
      </c>
      <c r="L40" s="28"/>
      <c r="M40" s="24">
        <f t="shared" si="4"/>
        <v>837.0017216262746</v>
      </c>
      <c r="N40" s="19">
        <v>0</v>
      </c>
      <c r="O40" s="18">
        <f t="shared" si="5"/>
        <v>837.0017216262746</v>
      </c>
      <c r="P40" s="56">
        <f t="shared" si="7"/>
        <v>37</v>
      </c>
    </row>
    <row r="41" spans="1:16" ht="12.75">
      <c r="A41" s="1">
        <f t="shared" si="6"/>
        <v>38</v>
      </c>
      <c r="B41" s="7"/>
      <c r="C41" s="37" t="s">
        <v>64</v>
      </c>
      <c r="D41" s="17">
        <v>0</v>
      </c>
      <c r="E41" s="33">
        <v>0</v>
      </c>
      <c r="F41" s="17">
        <v>0</v>
      </c>
      <c r="G41" s="33">
        <v>0</v>
      </c>
      <c r="H41" s="17">
        <v>0</v>
      </c>
      <c r="I41" s="18">
        <v>0</v>
      </c>
      <c r="J41" s="30">
        <v>2487.67</v>
      </c>
      <c r="K41" s="31">
        <f t="shared" si="3"/>
        <v>832.9187160368167</v>
      </c>
      <c r="L41" s="28"/>
      <c r="M41" s="24">
        <f t="shared" si="4"/>
        <v>832.9187160368167</v>
      </c>
      <c r="N41" s="19">
        <v>0</v>
      </c>
      <c r="O41" s="18">
        <f t="shared" si="5"/>
        <v>832.9187160368167</v>
      </c>
      <c r="P41" s="56">
        <f t="shared" si="7"/>
        <v>38</v>
      </c>
    </row>
    <row r="42" spans="1:16" ht="12.75">
      <c r="A42" s="1">
        <f t="shared" si="6"/>
        <v>39</v>
      </c>
      <c r="B42" s="7"/>
      <c r="C42" s="52" t="s">
        <v>22</v>
      </c>
      <c r="D42" s="53">
        <v>3787.1</v>
      </c>
      <c r="E42" s="33">
        <f t="shared" si="0"/>
        <v>819.5766966759003</v>
      </c>
      <c r="F42" s="34">
        <v>0</v>
      </c>
      <c r="G42" s="33">
        <f t="shared" si="1"/>
        <v>0</v>
      </c>
      <c r="H42" s="34">
        <v>0</v>
      </c>
      <c r="I42" s="18">
        <f t="shared" si="2"/>
        <v>0</v>
      </c>
      <c r="J42" s="30">
        <v>0</v>
      </c>
      <c r="K42" s="31">
        <f t="shared" si="3"/>
        <v>0</v>
      </c>
      <c r="L42" s="28"/>
      <c r="M42" s="24">
        <f t="shared" si="4"/>
        <v>819.5766966759003</v>
      </c>
      <c r="N42" s="35">
        <v>0</v>
      </c>
      <c r="O42" s="18">
        <f t="shared" si="5"/>
        <v>819.5766966759003</v>
      </c>
      <c r="P42" s="56">
        <f t="shared" si="7"/>
        <v>39</v>
      </c>
    </row>
    <row r="43" spans="1:16" ht="12.75">
      <c r="A43" s="1">
        <f t="shared" si="6"/>
        <v>40</v>
      </c>
      <c r="B43" s="7"/>
      <c r="C43" s="41" t="s">
        <v>55</v>
      </c>
      <c r="D43" s="51">
        <v>0</v>
      </c>
      <c r="E43" s="33">
        <f t="shared" si="0"/>
        <v>0</v>
      </c>
      <c r="F43" s="34">
        <v>0</v>
      </c>
      <c r="G43" s="33">
        <f t="shared" si="1"/>
        <v>0</v>
      </c>
      <c r="H43" s="34">
        <v>3087.7</v>
      </c>
      <c r="I43" s="18">
        <f t="shared" si="2"/>
        <v>817.825453582307</v>
      </c>
      <c r="J43" s="30">
        <v>0</v>
      </c>
      <c r="K43" s="31">
        <f t="shared" si="3"/>
        <v>0</v>
      </c>
      <c r="L43" s="28"/>
      <c r="M43" s="24">
        <f t="shared" si="4"/>
        <v>817.825453582307</v>
      </c>
      <c r="N43" s="35">
        <v>0</v>
      </c>
      <c r="O43" s="18">
        <f t="shared" si="5"/>
        <v>817.825453582307</v>
      </c>
      <c r="P43" s="56">
        <f t="shared" si="7"/>
        <v>40</v>
      </c>
    </row>
    <row r="44" spans="1:16" ht="12.75">
      <c r="A44" s="1">
        <f t="shared" si="6"/>
        <v>41</v>
      </c>
      <c r="B44" s="7"/>
      <c r="C44" s="41" t="s">
        <v>56</v>
      </c>
      <c r="D44" s="51">
        <v>0</v>
      </c>
      <c r="E44" s="33">
        <f t="shared" si="0"/>
        <v>0</v>
      </c>
      <c r="F44" s="34">
        <v>0</v>
      </c>
      <c r="G44" s="33">
        <f t="shared" si="1"/>
        <v>0</v>
      </c>
      <c r="H44" s="34">
        <v>3072.2</v>
      </c>
      <c r="I44" s="18">
        <f t="shared" si="2"/>
        <v>813.7200370811812</v>
      </c>
      <c r="J44" s="30">
        <v>0</v>
      </c>
      <c r="K44" s="31">
        <f t="shared" si="3"/>
        <v>0</v>
      </c>
      <c r="L44" s="28"/>
      <c r="M44" s="24">
        <f t="shared" si="4"/>
        <v>813.7200370811812</v>
      </c>
      <c r="N44" s="35">
        <v>0</v>
      </c>
      <c r="O44" s="18">
        <f t="shared" si="5"/>
        <v>813.7200370811812</v>
      </c>
      <c r="P44" s="56">
        <f t="shared" si="7"/>
        <v>41</v>
      </c>
    </row>
    <row r="45" spans="1:16" ht="12.75">
      <c r="A45" s="1">
        <f t="shared" si="6"/>
        <v>42</v>
      </c>
      <c r="B45" s="7"/>
      <c r="C45" s="41" t="s">
        <v>57</v>
      </c>
      <c r="D45" s="51">
        <v>0</v>
      </c>
      <c r="E45" s="33">
        <f t="shared" si="0"/>
        <v>0</v>
      </c>
      <c r="F45" s="34">
        <v>0</v>
      </c>
      <c r="G45" s="33">
        <f t="shared" si="1"/>
        <v>0</v>
      </c>
      <c r="H45" s="34">
        <v>3071.4</v>
      </c>
      <c r="I45" s="18">
        <f t="shared" si="2"/>
        <v>813.5081446166072</v>
      </c>
      <c r="J45" s="30">
        <v>0</v>
      </c>
      <c r="K45" s="31">
        <f t="shared" si="3"/>
        <v>0</v>
      </c>
      <c r="L45" s="28"/>
      <c r="M45" s="24">
        <f t="shared" si="4"/>
        <v>813.5081446166072</v>
      </c>
      <c r="N45" s="35">
        <v>0</v>
      </c>
      <c r="O45" s="18">
        <f t="shared" si="5"/>
        <v>813.5081446166072</v>
      </c>
      <c r="P45" s="56">
        <f t="shared" si="7"/>
        <v>42</v>
      </c>
    </row>
    <row r="46" spans="1:16" ht="12.75">
      <c r="A46" s="1">
        <f t="shared" si="6"/>
        <v>43</v>
      </c>
      <c r="B46" s="7"/>
      <c r="C46" s="40" t="s">
        <v>37</v>
      </c>
      <c r="D46" s="34">
        <v>0</v>
      </c>
      <c r="E46" s="33">
        <f t="shared" si="0"/>
        <v>0</v>
      </c>
      <c r="F46" s="34">
        <v>5471.9</v>
      </c>
      <c r="G46" s="33">
        <f t="shared" si="1"/>
        <v>812.5019488821212</v>
      </c>
      <c r="H46" s="34">
        <v>0</v>
      </c>
      <c r="I46" s="18">
        <f t="shared" si="2"/>
        <v>0</v>
      </c>
      <c r="J46" s="30">
        <v>0</v>
      </c>
      <c r="K46" s="31">
        <f t="shared" si="3"/>
        <v>0</v>
      </c>
      <c r="L46" s="28"/>
      <c r="M46" s="24">
        <f t="shared" si="4"/>
        <v>812.5019488821212</v>
      </c>
      <c r="N46" s="35">
        <v>0</v>
      </c>
      <c r="O46" s="18">
        <f t="shared" si="5"/>
        <v>812.5019488821212</v>
      </c>
      <c r="P46" s="56">
        <f t="shared" si="7"/>
        <v>43</v>
      </c>
    </row>
    <row r="47" spans="1:16" ht="12.75">
      <c r="A47" s="1">
        <f t="shared" si="6"/>
        <v>44</v>
      </c>
      <c r="B47" s="7"/>
      <c r="C47" s="40" t="s">
        <v>43</v>
      </c>
      <c r="D47" s="34">
        <v>0</v>
      </c>
      <c r="E47" s="33">
        <f t="shared" si="0"/>
        <v>0</v>
      </c>
      <c r="F47" s="34">
        <v>0</v>
      </c>
      <c r="G47" s="33">
        <f t="shared" si="1"/>
        <v>0</v>
      </c>
      <c r="H47" s="34">
        <v>3041.7</v>
      </c>
      <c r="I47" s="18">
        <f t="shared" si="2"/>
        <v>805.6416368692888</v>
      </c>
      <c r="J47" s="30">
        <v>0</v>
      </c>
      <c r="K47" s="31">
        <f t="shared" si="3"/>
        <v>0</v>
      </c>
      <c r="L47" s="28"/>
      <c r="M47" s="24">
        <f t="shared" si="4"/>
        <v>805.6416368692888</v>
      </c>
      <c r="N47" s="35">
        <v>0</v>
      </c>
      <c r="O47" s="18">
        <f t="shared" si="5"/>
        <v>805.6416368692888</v>
      </c>
      <c r="P47" s="56">
        <f t="shared" si="7"/>
        <v>44</v>
      </c>
    </row>
    <row r="48" spans="1:16" ht="12.75">
      <c r="A48" s="1">
        <f t="shared" si="6"/>
        <v>45</v>
      </c>
      <c r="B48" s="7"/>
      <c r="C48" s="40" t="s">
        <v>32</v>
      </c>
      <c r="D48" s="34">
        <v>0</v>
      </c>
      <c r="E48" s="33">
        <f t="shared" si="0"/>
        <v>0</v>
      </c>
      <c r="F48" s="34">
        <v>0</v>
      </c>
      <c r="G48" s="33">
        <f t="shared" si="1"/>
        <v>0</v>
      </c>
      <c r="H48" s="34">
        <v>2997</v>
      </c>
      <c r="I48" s="18">
        <f t="shared" si="2"/>
        <v>793.8021454112038</v>
      </c>
      <c r="J48" s="30">
        <v>0</v>
      </c>
      <c r="K48" s="31">
        <f t="shared" si="3"/>
        <v>0</v>
      </c>
      <c r="L48" s="28"/>
      <c r="M48" s="24">
        <f t="shared" si="4"/>
        <v>793.8021454112038</v>
      </c>
      <c r="N48" s="35">
        <v>0</v>
      </c>
      <c r="O48" s="18">
        <f t="shared" si="5"/>
        <v>793.8021454112038</v>
      </c>
      <c r="P48" s="56">
        <f t="shared" si="7"/>
        <v>45</v>
      </c>
    </row>
    <row r="49" spans="1:16" ht="12.75">
      <c r="A49" s="1">
        <f t="shared" si="6"/>
        <v>46</v>
      </c>
      <c r="B49" s="7"/>
      <c r="C49" s="41" t="s">
        <v>47</v>
      </c>
      <c r="D49" s="51">
        <v>3664.3</v>
      </c>
      <c r="E49" s="33">
        <f t="shared" si="0"/>
        <v>793.0012119113574</v>
      </c>
      <c r="F49" s="34">
        <v>0</v>
      </c>
      <c r="G49" s="33">
        <f t="shared" si="1"/>
        <v>0</v>
      </c>
      <c r="H49" s="34">
        <v>0</v>
      </c>
      <c r="I49" s="18">
        <f t="shared" si="2"/>
        <v>0</v>
      </c>
      <c r="J49" s="30">
        <v>0</v>
      </c>
      <c r="K49" s="31">
        <f t="shared" si="3"/>
        <v>0</v>
      </c>
      <c r="L49" s="28"/>
      <c r="M49" s="24">
        <f t="shared" si="4"/>
        <v>793.0012119113574</v>
      </c>
      <c r="N49" s="35">
        <v>0</v>
      </c>
      <c r="O49" s="18">
        <f t="shared" si="5"/>
        <v>793.0012119113574</v>
      </c>
      <c r="P49" s="56">
        <f t="shared" si="7"/>
        <v>46</v>
      </c>
    </row>
    <row r="50" spans="1:16" ht="12.75">
      <c r="A50" s="1">
        <f t="shared" si="6"/>
        <v>47</v>
      </c>
      <c r="B50" s="7"/>
      <c r="C50" s="41" t="s">
        <v>48</v>
      </c>
      <c r="D50" s="51">
        <v>3663.8</v>
      </c>
      <c r="E50" s="33">
        <f t="shared" si="0"/>
        <v>792.8930055401662</v>
      </c>
      <c r="F50" s="34">
        <v>0</v>
      </c>
      <c r="G50" s="33">
        <f t="shared" si="1"/>
        <v>0</v>
      </c>
      <c r="H50" s="34">
        <v>0</v>
      </c>
      <c r="I50" s="18">
        <f t="shared" si="2"/>
        <v>0</v>
      </c>
      <c r="J50" s="30">
        <v>0</v>
      </c>
      <c r="K50" s="31">
        <f t="shared" si="3"/>
        <v>0</v>
      </c>
      <c r="L50" s="28"/>
      <c r="M50" s="24">
        <f t="shared" si="4"/>
        <v>792.8930055401662</v>
      </c>
      <c r="N50" s="35">
        <v>0</v>
      </c>
      <c r="O50" s="18">
        <f t="shared" si="5"/>
        <v>792.8930055401662</v>
      </c>
      <c r="P50" s="56">
        <f t="shared" si="7"/>
        <v>47</v>
      </c>
    </row>
    <row r="51" spans="1:16" ht="12.75">
      <c r="A51" s="1">
        <f t="shared" si="6"/>
        <v>48</v>
      </c>
      <c r="B51" s="7"/>
      <c r="C51" s="40" t="s">
        <v>42</v>
      </c>
      <c r="D51" s="34">
        <v>0</v>
      </c>
      <c r="E51" s="33">
        <f t="shared" si="0"/>
        <v>0</v>
      </c>
      <c r="F51" s="34">
        <v>0</v>
      </c>
      <c r="G51" s="33">
        <f t="shared" si="1"/>
        <v>0</v>
      </c>
      <c r="H51" s="34">
        <v>2961.3</v>
      </c>
      <c r="I51" s="18">
        <f t="shared" si="2"/>
        <v>784.3464441795788</v>
      </c>
      <c r="J51" s="30">
        <v>0</v>
      </c>
      <c r="K51" s="31">
        <f t="shared" si="3"/>
        <v>0</v>
      </c>
      <c r="L51" s="28"/>
      <c r="M51" s="24">
        <f t="shared" si="4"/>
        <v>784.3464441795788</v>
      </c>
      <c r="N51" s="35">
        <v>0</v>
      </c>
      <c r="O51" s="18">
        <f t="shared" si="5"/>
        <v>784.3464441795788</v>
      </c>
      <c r="P51" s="56">
        <f t="shared" si="7"/>
        <v>48</v>
      </c>
    </row>
    <row r="52" spans="1:16" ht="12.75">
      <c r="A52" s="1">
        <f t="shared" si="6"/>
        <v>49</v>
      </c>
      <c r="B52" s="7"/>
      <c r="C52" s="40" t="s">
        <v>44</v>
      </c>
      <c r="D52" s="34">
        <v>0</v>
      </c>
      <c r="E52" s="33">
        <f t="shared" si="0"/>
        <v>0</v>
      </c>
      <c r="F52" s="34">
        <v>0</v>
      </c>
      <c r="G52" s="33">
        <f t="shared" si="1"/>
        <v>0</v>
      </c>
      <c r="H52" s="34">
        <v>2939.2</v>
      </c>
      <c r="I52" s="18">
        <f t="shared" si="2"/>
        <v>778.4929148457157</v>
      </c>
      <c r="J52" s="30">
        <v>0</v>
      </c>
      <c r="K52" s="31">
        <f t="shared" si="3"/>
        <v>0</v>
      </c>
      <c r="L52" s="28"/>
      <c r="M52" s="24">
        <f t="shared" si="4"/>
        <v>778.4929148457157</v>
      </c>
      <c r="N52" s="35">
        <v>0</v>
      </c>
      <c r="O52" s="18">
        <f t="shared" si="5"/>
        <v>778.4929148457157</v>
      </c>
      <c r="P52" s="56">
        <f t="shared" si="7"/>
        <v>49</v>
      </c>
    </row>
    <row r="53" spans="1:16" ht="12.75">
      <c r="A53" s="1">
        <f t="shared" si="6"/>
        <v>50</v>
      </c>
      <c r="B53" s="7"/>
      <c r="C53" s="40" t="s">
        <v>38</v>
      </c>
      <c r="D53" s="34">
        <v>0</v>
      </c>
      <c r="E53" s="33">
        <f t="shared" si="0"/>
        <v>0</v>
      </c>
      <c r="F53" s="34">
        <v>0</v>
      </c>
      <c r="G53" s="33">
        <f t="shared" si="1"/>
        <v>0</v>
      </c>
      <c r="H53" s="34">
        <v>2932.7</v>
      </c>
      <c r="I53" s="18">
        <f t="shared" si="2"/>
        <v>776.7712885710501</v>
      </c>
      <c r="J53" s="30">
        <v>0</v>
      </c>
      <c r="K53" s="31">
        <f t="shared" si="3"/>
        <v>0</v>
      </c>
      <c r="L53" s="28"/>
      <c r="M53" s="24">
        <f t="shared" si="4"/>
        <v>776.7712885710501</v>
      </c>
      <c r="N53" s="35">
        <v>0</v>
      </c>
      <c r="O53" s="18">
        <f t="shared" si="5"/>
        <v>776.7712885710501</v>
      </c>
      <c r="P53" s="56">
        <f t="shared" si="7"/>
        <v>50</v>
      </c>
    </row>
    <row r="54" spans="1:16" ht="12.75">
      <c r="A54" s="1">
        <f t="shared" si="6"/>
        <v>51</v>
      </c>
      <c r="B54" s="7"/>
      <c r="C54" s="41" t="s">
        <v>58</v>
      </c>
      <c r="D54" s="51">
        <v>0</v>
      </c>
      <c r="E54" s="33">
        <f t="shared" si="0"/>
        <v>0</v>
      </c>
      <c r="F54" s="34">
        <v>0</v>
      </c>
      <c r="G54" s="33">
        <f t="shared" si="1"/>
        <v>0</v>
      </c>
      <c r="H54" s="34">
        <v>2902.8</v>
      </c>
      <c r="I54" s="18">
        <f t="shared" si="2"/>
        <v>768.8518077075885</v>
      </c>
      <c r="J54" s="30">
        <v>0</v>
      </c>
      <c r="K54" s="31">
        <f t="shared" si="3"/>
        <v>0</v>
      </c>
      <c r="L54" s="28"/>
      <c r="M54" s="24">
        <f t="shared" si="4"/>
        <v>768.8518077075885</v>
      </c>
      <c r="N54" s="35">
        <v>0</v>
      </c>
      <c r="O54" s="18">
        <f t="shared" si="5"/>
        <v>768.8518077075885</v>
      </c>
      <c r="P54" s="56">
        <f t="shared" si="7"/>
        <v>51</v>
      </c>
    </row>
    <row r="55" spans="1:16" ht="12.75">
      <c r="A55" s="1">
        <f t="shared" si="6"/>
        <v>52</v>
      </c>
      <c r="B55" s="7"/>
      <c r="C55" s="52" t="s">
        <v>11</v>
      </c>
      <c r="D55" s="53">
        <v>0</v>
      </c>
      <c r="E55" s="33">
        <f>D55/(4620.8)*1000</f>
        <v>0</v>
      </c>
      <c r="F55" s="34">
        <v>5152.17</v>
      </c>
      <c r="G55" s="33">
        <f>F55/(6734.63)*1000</f>
        <v>765.026437978033</v>
      </c>
      <c r="H55" s="34">
        <v>0</v>
      </c>
      <c r="I55" s="18">
        <f>H55/(3775.5)*1000</f>
        <v>0</v>
      </c>
      <c r="J55" s="30">
        <v>0</v>
      </c>
      <c r="K55" s="31">
        <f t="shared" si="3"/>
        <v>0</v>
      </c>
      <c r="L55" s="28"/>
      <c r="M55" s="24">
        <f t="shared" si="4"/>
        <v>765.026437978033</v>
      </c>
      <c r="N55" s="35">
        <v>0</v>
      </c>
      <c r="O55" s="18">
        <f>M55-N55</f>
        <v>765.026437978033</v>
      </c>
      <c r="P55" s="56">
        <f t="shared" si="7"/>
        <v>52</v>
      </c>
    </row>
    <row r="56" spans="1:16" ht="12.75">
      <c r="A56" s="1">
        <f t="shared" si="6"/>
        <v>53</v>
      </c>
      <c r="B56" s="7"/>
      <c r="C56" s="41" t="s">
        <v>59</v>
      </c>
      <c r="D56" s="51">
        <v>0</v>
      </c>
      <c r="E56" s="33">
        <f>D56/(4620.8)*1000</f>
        <v>0</v>
      </c>
      <c r="F56" s="34">
        <v>0</v>
      </c>
      <c r="G56" s="33">
        <f>F56/(6734.63)*1000</f>
        <v>0</v>
      </c>
      <c r="H56" s="34">
        <v>2871.9</v>
      </c>
      <c r="I56" s="18">
        <f>H56/(3775.5)*1000</f>
        <v>760.6674612634089</v>
      </c>
      <c r="J56" s="30">
        <v>0</v>
      </c>
      <c r="K56" s="31">
        <f t="shared" si="3"/>
        <v>0</v>
      </c>
      <c r="L56" s="28"/>
      <c r="M56" s="24">
        <f t="shared" si="4"/>
        <v>760.6674612634089</v>
      </c>
      <c r="N56" s="35">
        <v>0</v>
      </c>
      <c r="O56" s="18">
        <f>M56-N56</f>
        <v>760.6674612634089</v>
      </c>
      <c r="P56" s="56">
        <f t="shared" si="7"/>
        <v>53</v>
      </c>
    </row>
    <row r="57" spans="1:16" ht="12.75">
      <c r="A57" s="1">
        <f t="shared" si="6"/>
        <v>54</v>
      </c>
      <c r="B57" s="7"/>
      <c r="C57" s="40" t="s">
        <v>61</v>
      </c>
      <c r="D57" s="34">
        <v>0</v>
      </c>
      <c r="E57" s="33">
        <v>0</v>
      </c>
      <c r="F57" s="34">
        <v>0</v>
      </c>
      <c r="G57" s="33">
        <v>0</v>
      </c>
      <c r="H57" s="34">
        <v>0</v>
      </c>
      <c r="I57" s="18">
        <f>H57/(3775.5)*1000</f>
        <v>0</v>
      </c>
      <c r="J57" s="30">
        <v>2267.5</v>
      </c>
      <c r="K57" s="31">
        <f t="shared" si="3"/>
        <v>759.201658022761</v>
      </c>
      <c r="L57" s="28"/>
      <c r="M57" s="24">
        <f t="shared" si="4"/>
        <v>759.201658022761</v>
      </c>
      <c r="N57" s="35">
        <v>0</v>
      </c>
      <c r="O57" s="18">
        <f>M57-N57</f>
        <v>759.201658022761</v>
      </c>
      <c r="P57" s="56">
        <f t="shared" si="7"/>
        <v>54</v>
      </c>
    </row>
    <row r="58" spans="1:16" ht="12.75">
      <c r="A58" s="1">
        <f t="shared" si="6"/>
        <v>55</v>
      </c>
      <c r="B58" s="7"/>
      <c r="C58" s="40" t="s">
        <v>45</v>
      </c>
      <c r="D58" s="34">
        <v>0</v>
      </c>
      <c r="E58" s="33">
        <f>D58/(4620.8)*1000</f>
        <v>0</v>
      </c>
      <c r="F58" s="34">
        <v>0</v>
      </c>
      <c r="G58" s="33">
        <f>F58/(6734.63)*1000</f>
        <v>0</v>
      </c>
      <c r="H58" s="34">
        <v>2792.9</v>
      </c>
      <c r="I58" s="18">
        <f>H58/(3775.5)*1000</f>
        <v>739.7430803867038</v>
      </c>
      <c r="J58" s="30">
        <v>0</v>
      </c>
      <c r="K58" s="31">
        <f t="shared" si="3"/>
        <v>0</v>
      </c>
      <c r="L58" s="28"/>
      <c r="M58" s="24">
        <f t="shared" si="4"/>
        <v>739.7430803867038</v>
      </c>
      <c r="N58" s="35">
        <v>0</v>
      </c>
      <c r="O58" s="18">
        <f>M58-N58</f>
        <v>739.7430803867038</v>
      </c>
      <c r="P58" s="56">
        <f t="shared" si="7"/>
        <v>55</v>
      </c>
    </row>
    <row r="59" spans="1:16" ht="13.5" thickBot="1">
      <c r="A59" s="1">
        <f t="shared" si="6"/>
        <v>56</v>
      </c>
      <c r="B59" s="7"/>
      <c r="C59" s="42" t="s">
        <v>30</v>
      </c>
      <c r="D59" s="20">
        <v>2990.1</v>
      </c>
      <c r="E59" s="33">
        <f>D59/(4620.8)*1000</f>
        <v>647.0957409972299</v>
      </c>
      <c r="F59" s="20">
        <v>0</v>
      </c>
      <c r="G59" s="33">
        <f>F59/(6734.63)*1000</f>
        <v>0</v>
      </c>
      <c r="H59" s="20">
        <v>0</v>
      </c>
      <c r="I59" s="18">
        <f>H59/(3775.5)*1000</f>
        <v>0</v>
      </c>
      <c r="J59" s="30">
        <v>0</v>
      </c>
      <c r="K59" s="31">
        <f t="shared" si="3"/>
        <v>0</v>
      </c>
      <c r="L59" s="29"/>
      <c r="M59" s="24">
        <f t="shared" si="4"/>
        <v>647.0957409972299</v>
      </c>
      <c r="N59" s="21">
        <v>0</v>
      </c>
      <c r="O59" s="18">
        <f t="shared" si="5"/>
        <v>647.0957409972299</v>
      </c>
      <c r="P59" s="56">
        <f t="shared" si="7"/>
        <v>56</v>
      </c>
    </row>
    <row r="60" spans="5:15" ht="12.75">
      <c r="E60" s="10"/>
      <c r="F60" s="10"/>
      <c r="G60" s="11"/>
      <c r="H60" s="10"/>
      <c r="I60" s="10"/>
      <c r="J60" s="10"/>
      <c r="K60" s="10"/>
      <c r="L60" s="22"/>
      <c r="M60" s="12"/>
      <c r="N60" s="10"/>
      <c r="O60" s="12"/>
    </row>
    <row r="61" spans="5:15" ht="12.75">
      <c r="E61" s="10"/>
      <c r="F61" s="10"/>
      <c r="G61" s="11"/>
      <c r="H61" s="10"/>
      <c r="I61" s="10"/>
      <c r="J61" s="10"/>
      <c r="K61" s="10"/>
      <c r="L61" s="22"/>
      <c r="M61" s="12"/>
      <c r="N61" s="10"/>
      <c r="O61" s="12"/>
    </row>
    <row r="62" spans="5:15" ht="12.75">
      <c r="E62" s="10"/>
      <c r="F62" s="10"/>
      <c r="G62" s="11"/>
      <c r="H62" s="10"/>
      <c r="I62" s="10"/>
      <c r="J62" s="10"/>
      <c r="K62" s="10"/>
      <c r="L62" s="22"/>
      <c r="M62" s="12"/>
      <c r="N62" s="10"/>
      <c r="O62" s="12"/>
    </row>
    <row r="63" spans="5:15" ht="12.75">
      <c r="E63" s="10"/>
      <c r="F63" s="10"/>
      <c r="G63" s="11"/>
      <c r="H63" s="10"/>
      <c r="I63" s="10"/>
      <c r="J63" s="10"/>
      <c r="K63" s="10"/>
      <c r="L63" s="22"/>
      <c r="M63" s="12"/>
      <c r="N63" s="10"/>
      <c r="O63" s="12"/>
    </row>
    <row r="64" spans="5:15" ht="12.75">
      <c r="E64" s="10"/>
      <c r="F64" s="10"/>
      <c r="G64" s="11"/>
      <c r="H64" s="10"/>
      <c r="I64" s="10"/>
      <c r="J64" s="10"/>
      <c r="K64" s="10"/>
      <c r="L64" s="22"/>
      <c r="M64" s="12"/>
      <c r="N64" s="10"/>
      <c r="O64" s="12"/>
    </row>
    <row r="65" spans="5:15" ht="12.75">
      <c r="E65" s="10"/>
      <c r="F65" s="10"/>
      <c r="G65" s="11"/>
      <c r="H65" s="10"/>
      <c r="I65" s="10"/>
      <c r="J65" s="10"/>
      <c r="K65" s="10"/>
      <c r="L65" s="22"/>
      <c r="M65" s="12"/>
      <c r="N65" s="10"/>
      <c r="O65" s="12"/>
    </row>
    <row r="66" spans="5:15" ht="12.75">
      <c r="E66" s="10"/>
      <c r="F66" s="10"/>
      <c r="G66" s="11"/>
      <c r="H66" s="10"/>
      <c r="I66" s="10"/>
      <c r="J66" s="10"/>
      <c r="K66" s="10"/>
      <c r="L66" s="22"/>
      <c r="M66" s="12"/>
      <c r="N66" s="10"/>
      <c r="O66" s="12"/>
    </row>
    <row r="67" spans="5:15" ht="12.75">
      <c r="E67" s="10"/>
      <c r="F67" s="10"/>
      <c r="G67" s="11"/>
      <c r="H67" s="10"/>
      <c r="I67" s="10"/>
      <c r="J67" s="10"/>
      <c r="K67" s="10"/>
      <c r="L67" s="22"/>
      <c r="M67" s="12"/>
      <c r="N67" s="10"/>
      <c r="O67" s="12"/>
    </row>
    <row r="68" spans="5:15" ht="12.75">
      <c r="E68" s="10"/>
      <c r="F68" s="10"/>
      <c r="G68" s="11"/>
      <c r="H68" s="10"/>
      <c r="I68" s="10"/>
      <c r="J68" s="10"/>
      <c r="K68" s="10"/>
      <c r="L68" s="22"/>
      <c r="M68" s="12"/>
      <c r="N68" s="10"/>
      <c r="O68" s="12"/>
    </row>
    <row r="69" spans="5:15" ht="12.75">
      <c r="E69" s="10"/>
      <c r="F69" s="10"/>
      <c r="G69" s="11"/>
      <c r="H69" s="10"/>
      <c r="I69" s="10"/>
      <c r="J69" s="10"/>
      <c r="K69" s="10"/>
      <c r="L69" s="22"/>
      <c r="M69" s="12"/>
      <c r="N69" s="10"/>
      <c r="O69" s="12"/>
    </row>
    <row r="70" spans="5:15" ht="12.75">
      <c r="E70" s="10"/>
      <c r="F70" s="10"/>
      <c r="G70" s="11"/>
      <c r="H70" s="10"/>
      <c r="I70" s="10"/>
      <c r="J70" s="10"/>
      <c r="K70" s="10"/>
      <c r="L70" s="22"/>
      <c r="M70" s="12"/>
      <c r="N70" s="10"/>
      <c r="O70" s="12"/>
    </row>
    <row r="71" spans="5:15" ht="12.75">
      <c r="E71" s="10"/>
      <c r="F71" s="10"/>
      <c r="G71" s="11"/>
      <c r="H71" s="10"/>
      <c r="I71" s="10"/>
      <c r="J71" s="10"/>
      <c r="K71" s="10"/>
      <c r="L71" s="22"/>
      <c r="M71" s="12"/>
      <c r="N71" s="10"/>
      <c r="O71" s="12"/>
    </row>
    <row r="72" spans="5:15" ht="12.75">
      <c r="E72" s="10"/>
      <c r="F72" s="10"/>
      <c r="G72" s="11"/>
      <c r="H72" s="10"/>
      <c r="I72" s="10"/>
      <c r="J72" s="10"/>
      <c r="K72" s="10"/>
      <c r="L72" s="22"/>
      <c r="M72" s="12"/>
      <c r="N72" s="10"/>
      <c r="O72" s="12"/>
    </row>
    <row r="73" spans="5:15" ht="12.75">
      <c r="E73" s="10"/>
      <c r="F73" s="10"/>
      <c r="G73" s="11"/>
      <c r="H73" s="10"/>
      <c r="I73" s="10"/>
      <c r="J73" s="10"/>
      <c r="K73" s="10"/>
      <c r="L73" s="22"/>
      <c r="M73" s="12"/>
      <c r="N73" s="10"/>
      <c r="O73" s="12"/>
    </row>
    <row r="74" spans="5:15" ht="12.75">
      <c r="E74" s="10"/>
      <c r="F74" s="10"/>
      <c r="G74" s="11"/>
      <c r="H74" s="10"/>
      <c r="I74" s="10"/>
      <c r="J74" s="10"/>
      <c r="K74" s="10"/>
      <c r="L74" s="22"/>
      <c r="M74" s="12"/>
      <c r="N74" s="10"/>
      <c r="O74" s="12"/>
    </row>
    <row r="75" spans="5:15" ht="12.75">
      <c r="E75" s="10"/>
      <c r="F75" s="10"/>
      <c r="G75" s="11"/>
      <c r="H75" s="10"/>
      <c r="I75" s="10"/>
      <c r="J75" s="10"/>
      <c r="K75" s="10"/>
      <c r="L75" s="22"/>
      <c r="M75" s="12"/>
      <c r="N75" s="10"/>
      <c r="O75" s="12"/>
    </row>
    <row r="76" spans="5:15" ht="12.75">
      <c r="E76" s="10"/>
      <c r="F76" s="10"/>
      <c r="G76" s="11"/>
      <c r="H76" s="10"/>
      <c r="I76" s="10"/>
      <c r="J76" s="10"/>
      <c r="K76" s="10"/>
      <c r="L76" s="22"/>
      <c r="M76" s="12"/>
      <c r="N76" s="10"/>
      <c r="O76" s="12"/>
    </row>
    <row r="77" spans="5:15" ht="12.75">
      <c r="E77" s="10"/>
      <c r="F77" s="10"/>
      <c r="G77" s="11"/>
      <c r="H77" s="10"/>
      <c r="I77" s="10"/>
      <c r="J77" s="10"/>
      <c r="K77" s="10"/>
      <c r="L77" s="22"/>
      <c r="M77" s="12"/>
      <c r="N77" s="10"/>
      <c r="O77" s="12"/>
    </row>
    <row r="78" spans="5:15" ht="12.75">
      <c r="E78" s="10"/>
      <c r="F78" s="10"/>
      <c r="G78" s="11"/>
      <c r="H78" s="10"/>
      <c r="I78" s="10"/>
      <c r="J78" s="10"/>
      <c r="K78" s="10"/>
      <c r="L78" s="22"/>
      <c r="M78" s="12"/>
      <c r="N78" s="10"/>
      <c r="O78" s="12"/>
    </row>
    <row r="79" spans="5:15" ht="12.75">
      <c r="E79" s="10"/>
      <c r="F79" s="10"/>
      <c r="G79" s="11"/>
      <c r="H79" s="10"/>
      <c r="I79" s="10"/>
      <c r="J79" s="10"/>
      <c r="K79" s="10"/>
      <c r="L79" s="22"/>
      <c r="M79" s="12"/>
      <c r="N79" s="10"/>
      <c r="O79" s="12"/>
    </row>
    <row r="80" spans="5:15" ht="12.75">
      <c r="E80" s="10"/>
      <c r="F80" s="10"/>
      <c r="G80" s="11"/>
      <c r="H80" s="10"/>
      <c r="I80" s="10"/>
      <c r="J80" s="10"/>
      <c r="K80" s="10"/>
      <c r="L80" s="22"/>
      <c r="M80" s="12"/>
      <c r="N80" s="10"/>
      <c r="O80" s="12"/>
    </row>
    <row r="81" spans="5:15" ht="12.75">
      <c r="E81" s="10"/>
      <c r="F81" s="10"/>
      <c r="G81" s="11"/>
      <c r="H81" s="10"/>
      <c r="I81" s="10"/>
      <c r="J81" s="10"/>
      <c r="K81" s="10"/>
      <c r="L81" s="22"/>
      <c r="M81" s="12"/>
      <c r="N81" s="10"/>
      <c r="O81" s="12"/>
    </row>
    <row r="82" spans="5:15" ht="12.75">
      <c r="E82" s="10"/>
      <c r="F82" s="10"/>
      <c r="G82" s="11"/>
      <c r="H82" s="10"/>
      <c r="I82" s="10"/>
      <c r="J82" s="10"/>
      <c r="K82" s="10"/>
      <c r="L82" s="22"/>
      <c r="M82" s="12"/>
      <c r="N82" s="10"/>
      <c r="O82" s="12"/>
    </row>
    <row r="83" spans="5:15" ht="12.75">
      <c r="E83" s="10"/>
      <c r="F83" s="10"/>
      <c r="G83" s="11"/>
      <c r="H83" s="10"/>
      <c r="I83" s="10"/>
      <c r="J83" s="10"/>
      <c r="K83" s="10"/>
      <c r="L83" s="22"/>
      <c r="M83" s="12"/>
      <c r="N83" s="10"/>
      <c r="O83" s="12"/>
    </row>
    <row r="84" spans="5:15" ht="12.75">
      <c r="E84" s="10"/>
      <c r="F84" s="10"/>
      <c r="G84" s="11"/>
      <c r="H84" s="10"/>
      <c r="I84" s="10"/>
      <c r="J84" s="10"/>
      <c r="K84" s="10"/>
      <c r="L84" s="22"/>
      <c r="M84" s="12"/>
      <c r="N84" s="10"/>
      <c r="O84" s="12"/>
    </row>
    <row r="85" spans="5:15" ht="12.75">
      <c r="E85" s="10"/>
      <c r="F85" s="10"/>
      <c r="G85" s="11"/>
      <c r="H85" s="10"/>
      <c r="I85" s="10"/>
      <c r="J85" s="10"/>
      <c r="K85" s="10"/>
      <c r="L85" s="22"/>
      <c r="M85" s="12"/>
      <c r="N85" s="10"/>
      <c r="O85" s="12"/>
    </row>
    <row r="86" spans="5:15" ht="12.75">
      <c r="E86" s="10"/>
      <c r="F86" s="10"/>
      <c r="G86" s="11"/>
      <c r="H86" s="10"/>
      <c r="I86" s="10"/>
      <c r="J86" s="10"/>
      <c r="K86" s="10"/>
      <c r="L86" s="22"/>
      <c r="M86" s="12"/>
      <c r="N86" s="10"/>
      <c r="O86" s="12"/>
    </row>
    <row r="87" spans="5:15" ht="12.75">
      <c r="E87" s="10"/>
      <c r="F87" s="10"/>
      <c r="G87" s="11"/>
      <c r="H87" s="10"/>
      <c r="I87" s="10"/>
      <c r="J87" s="10"/>
      <c r="K87" s="10"/>
      <c r="L87" s="22"/>
      <c r="M87" s="12"/>
      <c r="N87" s="10"/>
      <c r="O87" s="12"/>
    </row>
    <row r="88" spans="5:15" ht="12.75">
      <c r="E88" s="10"/>
      <c r="F88" s="10"/>
      <c r="G88" s="11"/>
      <c r="H88" s="10"/>
      <c r="I88" s="10"/>
      <c r="J88" s="10"/>
      <c r="K88" s="10"/>
      <c r="L88" s="22"/>
      <c r="M88" s="12"/>
      <c r="N88" s="10"/>
      <c r="O88" s="12"/>
    </row>
    <row r="89" spans="5:15" ht="12.75">
      <c r="E89" s="10"/>
      <c r="F89" s="10"/>
      <c r="G89" s="11"/>
      <c r="H89" s="10"/>
      <c r="I89" s="10"/>
      <c r="J89" s="10"/>
      <c r="K89" s="10"/>
      <c r="L89" s="22"/>
      <c r="M89" s="12"/>
      <c r="N89" s="10"/>
      <c r="O89" s="12"/>
    </row>
    <row r="90" spans="5:15" ht="12.75">
      <c r="E90" s="10"/>
      <c r="F90" s="10"/>
      <c r="G90" s="11"/>
      <c r="H90" s="10"/>
      <c r="I90" s="10"/>
      <c r="J90" s="10"/>
      <c r="K90" s="10"/>
      <c r="L90" s="22"/>
      <c r="M90" s="12"/>
      <c r="N90" s="10"/>
      <c r="O90" s="12"/>
    </row>
    <row r="91" spans="5:15" ht="12.75">
      <c r="E91" s="10"/>
      <c r="F91" s="10"/>
      <c r="G91" s="11"/>
      <c r="H91" s="10"/>
      <c r="I91" s="10"/>
      <c r="J91" s="10"/>
      <c r="K91" s="10"/>
      <c r="L91" s="22"/>
      <c r="M91" s="12"/>
      <c r="N91" s="10"/>
      <c r="O91" s="12"/>
    </row>
    <row r="92" spans="5:15" ht="12.75">
      <c r="E92" s="10"/>
      <c r="F92" s="10"/>
      <c r="G92" s="11"/>
      <c r="H92" s="10"/>
      <c r="I92" s="10"/>
      <c r="J92" s="10"/>
      <c r="K92" s="10"/>
      <c r="L92" s="22"/>
      <c r="M92" s="12"/>
      <c r="N92" s="10"/>
      <c r="O92" s="12"/>
    </row>
    <row r="93" spans="5:15" ht="12.75">
      <c r="E93" s="10"/>
      <c r="F93" s="10"/>
      <c r="G93" s="11"/>
      <c r="H93" s="10"/>
      <c r="I93" s="10"/>
      <c r="J93" s="10"/>
      <c r="K93" s="10"/>
      <c r="L93" s="22"/>
      <c r="M93" s="12"/>
      <c r="N93" s="10"/>
      <c r="O93" s="12"/>
    </row>
  </sheetData>
  <printOptions/>
  <pageMargins left="0.75" right="0.75" top="1" bottom="1" header="0.5" footer="0.5"/>
  <pageSetup fitToHeight="2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Bailey</dc:creator>
  <cp:keywords/>
  <dc:description/>
  <cp:lastModifiedBy>Andy Ellison</cp:lastModifiedBy>
  <cp:lastPrinted>2006-10-21T23:53:03Z</cp:lastPrinted>
  <dcterms:created xsi:type="dcterms:W3CDTF">2006-04-03T14:53:18Z</dcterms:created>
  <dcterms:modified xsi:type="dcterms:W3CDTF">2007-10-30T21:32:17Z</dcterms:modified>
  <cp:category/>
  <cp:version/>
  <cp:contentType/>
  <cp:contentStatus/>
</cp:coreProperties>
</file>