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75" yWindow="60" windowWidth="15480" windowHeight="11640" activeTab="0"/>
  </bookViews>
  <sheets>
    <sheet name="Main" sheetId="1" r:id="rId1"/>
    <sheet name="TimingSheet" sheetId="2" r:id="rId2"/>
    <sheet name="Leader Board" sheetId="3" r:id="rId3"/>
    <sheet name="IMPORT" sheetId="4" r:id="rId4"/>
    <sheet name="Sheet1" sheetId="5" r:id="rId5"/>
    <sheet name="Wing Loading" sheetId="6" r:id="rId6"/>
  </sheets>
  <definedNames>
    <definedName name="_xlnm.Print_Area" localSheetId="2">'Leader Board'!$A$80:$H$179</definedName>
  </definedNames>
  <calcPr fullCalcOnLoad="1"/>
</workbook>
</file>

<file path=xl/comments1.xml><?xml version="1.0" encoding="utf-8"?>
<comments xmlns="http://schemas.openxmlformats.org/spreadsheetml/2006/main">
  <authors>
    <author>Developer</author>
    <author>Jerry R Craft</author>
  </authors>
  <commentList>
    <comment ref="B91" authorId="0">
      <text>
        <r>
          <rPr>
            <b/>
            <sz val="10"/>
            <rFont val="Tahoma"/>
            <family val="0"/>
          </rPr>
          <t xml:space="preserve">To Use Teams:
Enter the team name for each pilot on a team in the Team or Club column.  Then you enter the text name of the team in Team fields in the yellow block here.  Then in the Score field enter the formula, you start with =( then go click on the total score for the first pilot followed by a + then click on the next pilot's total score. Continue that for each pilot on the team, then end with a ) and press enter.
</t>
        </r>
        <r>
          <rPr>
            <sz val="10"/>
            <rFont val="Tahoma"/>
            <family val="0"/>
          </rPr>
          <t xml:space="preserve">
</t>
        </r>
      </text>
    </comment>
    <comment ref="H12" authorId="0">
      <text>
        <r>
          <rPr>
            <b/>
            <sz val="10"/>
            <rFont val="Tahoma"/>
            <family val="0"/>
          </rPr>
          <t xml:space="preserve">To Use Teams:
Enter the team name for each pilot on a team in the Team or Club column.  Then you enter the text name of the team in Team fields in the yellow block below. </t>
        </r>
      </text>
    </comment>
    <comment ref="G12" authorId="0">
      <text>
        <r>
          <rPr>
            <b/>
            <sz val="10"/>
            <rFont val="Tahoma"/>
            <family val="0"/>
          </rPr>
          <t>Penalties:
Enter the total amount of penalty score in this column. If the pilot has accrued two 100 point penalties, then enter 200</t>
        </r>
        <r>
          <rPr>
            <sz val="10"/>
            <rFont val="Tahoma"/>
            <family val="0"/>
          </rPr>
          <t xml:space="preserve">
</t>
        </r>
      </text>
    </comment>
    <comment ref="I12" authorId="0">
      <text>
        <r>
          <rPr>
            <b/>
            <sz val="10"/>
            <rFont val="Tahoma"/>
            <family val="0"/>
          </rPr>
          <t xml:space="preserve"> Enter the formula. Autosum and add the scores of each team member.</t>
        </r>
      </text>
    </comment>
    <comment ref="B12" authorId="0">
      <text>
        <r>
          <rPr>
            <b/>
            <sz val="10"/>
            <rFont val="Tahoma"/>
            <family val="0"/>
          </rPr>
          <t xml:space="preserve">Pilot Name:
Enter the pilots name in any format you like.  First and Last, Last then First, it does not matter.
</t>
        </r>
        <r>
          <rPr>
            <sz val="10"/>
            <rFont val="Tahoma"/>
            <family val="0"/>
          </rPr>
          <t xml:space="preserve">
</t>
        </r>
      </text>
    </comment>
    <comment ref="C12" authorId="0">
      <text>
        <r>
          <rPr>
            <b/>
            <sz val="10"/>
            <rFont val="Tahoma"/>
            <family val="2"/>
          </rPr>
          <t>Frequency or Channel:
Enter the pilot's frequency or channel. Try and keep duplicates spaced 3 or 4 pilots apart. Duplicate frequencies are flagged on the Timing Sheet.</t>
        </r>
      </text>
    </comment>
    <comment ref="B3" authorId="0">
      <text>
        <r>
          <rPr>
            <b/>
            <sz val="10"/>
            <rFont val="Tahoma"/>
            <family val="0"/>
          </rPr>
          <t xml:space="preserve">Date:
Enter the date in any format you like, it is just a text field.
</t>
        </r>
        <r>
          <rPr>
            <sz val="10"/>
            <rFont val="Tahoma"/>
            <family val="0"/>
          </rPr>
          <t xml:space="preserve">
</t>
        </r>
      </text>
    </comment>
    <comment ref="D3" authorId="0">
      <text>
        <r>
          <rPr>
            <b/>
            <sz val="10"/>
            <rFont val="Tahoma"/>
            <family val="0"/>
          </rPr>
          <t xml:space="preserve">Event:
Enter the Event Name and Location.
</t>
        </r>
        <r>
          <rPr>
            <sz val="10"/>
            <rFont val="Tahoma"/>
            <family val="0"/>
          </rPr>
          <t xml:space="preserve">
</t>
        </r>
      </text>
    </comment>
    <comment ref="J3" authorId="0">
      <text>
        <r>
          <rPr>
            <sz val="10"/>
            <rFont val="Tahoma"/>
            <family val="0"/>
          </rPr>
          <t xml:space="preserve">Contest Director:
Enter the name(s) of the contest director(s).
</t>
        </r>
      </text>
    </comment>
    <comment ref="H5" authorId="0">
      <text>
        <r>
          <rPr>
            <b/>
            <sz val="10"/>
            <rFont val="Tahoma"/>
            <family val="0"/>
          </rPr>
          <t xml:space="preserve">Throw Outs:
Enter the number of throw outs used AFTER the data has been entered for that round.  If the 2nd throw out takes affect in round 10, do not change the throw outs from 1 to 2 until you have entered the times for round 10.
</t>
        </r>
        <r>
          <rPr>
            <sz val="10"/>
            <rFont val="Tahoma"/>
            <family val="0"/>
          </rPr>
          <t xml:space="preserve">
</t>
        </r>
      </text>
    </comment>
    <comment ref="A5" authorId="0">
      <text>
        <r>
          <rPr>
            <b/>
            <sz val="10"/>
            <rFont val="Tahoma"/>
            <family val="0"/>
          </rPr>
          <t xml:space="preserve">Number of Rounds is auto calculated
in this version.
</t>
        </r>
        <r>
          <rPr>
            <sz val="10"/>
            <rFont val="Tahoma"/>
            <family val="0"/>
          </rPr>
          <t xml:space="preserve">
</t>
        </r>
      </text>
    </comment>
    <comment ref="F7" authorId="1">
      <text>
        <r>
          <rPr>
            <b/>
            <sz val="10"/>
            <rFont val="Tahoma"/>
            <family val="0"/>
          </rPr>
          <t>ASRO F3F ScoreSheet
Version 2.1 Beta
September 22, 2003
Author Jerry Craft
thud@thudmeister.com</t>
        </r>
      </text>
    </comment>
    <comment ref="AD95" authorId="0">
      <text>
        <r>
          <rPr>
            <b/>
            <sz val="10"/>
            <rFont val="Tahoma"/>
            <family val="0"/>
          </rPr>
          <t>Developer:</t>
        </r>
        <r>
          <rPr>
            <sz val="10"/>
            <rFont val="Tahoma"/>
            <family val="0"/>
          </rPr>
          <t xml:space="preserve">
Count number of rounds each pilot has a score.</t>
        </r>
      </text>
    </comment>
    <comment ref="AE95" authorId="0">
      <text>
        <r>
          <rPr>
            <b/>
            <sz val="10"/>
            <rFont val="Tahoma"/>
            <family val="0"/>
          </rPr>
          <t>Developer:</t>
        </r>
        <r>
          <rPr>
            <sz val="10"/>
            <rFont val="Tahoma"/>
            <family val="0"/>
          </rPr>
          <t xml:space="preserve">
The number of rounds complete is the highest Pilot RoundCnt</t>
        </r>
      </text>
    </comment>
    <comment ref="J6" authorId="1">
      <text>
        <r>
          <rPr>
            <b/>
            <sz val="10"/>
            <rFont val="Tahoma"/>
            <family val="2"/>
          </rPr>
          <t>Warning:  Cells with this color may have invalid data.  Use a blank cell or text to indicate DNF, not 0.00</t>
        </r>
        <r>
          <rPr>
            <sz val="10"/>
            <rFont val="Tahoma"/>
            <family val="0"/>
          </rPr>
          <t xml:space="preserve">
</t>
        </r>
      </text>
    </comment>
  </commentList>
</comments>
</file>

<file path=xl/comments2.xml><?xml version="1.0" encoding="utf-8"?>
<comments xmlns="http://schemas.openxmlformats.org/spreadsheetml/2006/main">
  <authors>
    <author>Developer</author>
  </authors>
  <commentList>
    <comment ref="C2" authorId="0">
      <text>
        <r>
          <rPr>
            <sz val="10"/>
            <rFont val="Tahoma"/>
            <family val="0"/>
          </rPr>
          <t xml:space="preserve">Select Print from the File Menu.  Select the pages you need to print and the number of copies you want.  You can enter the Round Number with a Pen after printing.
</t>
        </r>
      </text>
    </comment>
  </commentList>
</comments>
</file>

<file path=xl/comments3.xml><?xml version="1.0" encoding="utf-8"?>
<comments xmlns="http://schemas.openxmlformats.org/spreadsheetml/2006/main">
  <authors>
    <author>Developer</author>
  </authors>
  <commentList>
    <comment ref="E85" authorId="0">
      <text>
        <r>
          <rPr>
            <b/>
            <sz val="10"/>
            <rFont val="Tahoma"/>
            <family val="0"/>
          </rPr>
          <t>Enter the round number then select Print from the File Menu. Sheet shows leader of contest and flags the fastest time of the round.</t>
        </r>
        <r>
          <rPr>
            <sz val="10"/>
            <rFont val="Tahoma"/>
            <family val="0"/>
          </rPr>
          <t xml:space="preserve">
</t>
        </r>
      </text>
    </comment>
  </commentList>
</comments>
</file>

<file path=xl/comments4.xml><?xml version="1.0" encoding="utf-8"?>
<comments xmlns="http://schemas.openxmlformats.org/spreadsheetml/2006/main">
  <authors>
    <author>Developer</author>
  </authors>
  <commentList>
    <comment ref="A1" authorId="0">
      <text>
        <r>
          <rPr>
            <b/>
            <sz val="10"/>
            <rFont val="Tahoma"/>
            <family val="0"/>
          </rPr>
          <t xml:space="preserve">Procedures to import Access data from ThudMeister F3FScoring Application
----------------------------------------------------------------------------------
1. Transfer the database from the PDA following your PDA instructions
2. Open the database, open the INFOTABLE
3. Right click on the left row header of the first and only record, select copy
4. Right click on this spreadsheet Cell A7 and select paste
5. Open the RACETABLE in the database,  Edit menu-Select All, then Copy
6. Right click on this spreadsheet cell A12 and select paste
7. Start the import macro by pressing &lt;Ctrl&gt;-i  (Ctrl key and lower case i)
</t>
        </r>
      </text>
    </comment>
    <comment ref="D1" authorId="0">
      <text>
        <r>
          <rPr>
            <b/>
            <sz val="10"/>
            <rFont val="Tahoma"/>
            <family val="0"/>
          </rPr>
          <t xml:space="preserve">Procedures to import CSV data from ThudMeister F3FScoring Application
----------------------------------------------------------------------------------
1. Transfer the CSV File from the PDA following your PDA instructions
2. Open the .csv file with Excel on a separate sheet
3. Select all rows from the Date to the last pilot
4. From the Edit menu, select Copy
5. Right click on this spreadsheet cell A7 and select paste
6. Start the import macro by pressing &lt;Ctrl&gt;-i  (Ctrl key and lower case i)
</t>
        </r>
      </text>
    </comment>
  </commentList>
</comments>
</file>

<file path=xl/sharedStrings.xml><?xml version="1.0" encoding="utf-8"?>
<sst xmlns="http://schemas.openxmlformats.org/spreadsheetml/2006/main" count="327" uniqueCount="155">
  <si>
    <t>Name</t>
  </si>
  <si>
    <t>Round 1</t>
  </si>
  <si>
    <t>Score</t>
  </si>
  <si>
    <t>Discard Score</t>
  </si>
  <si>
    <t>Round 2</t>
  </si>
  <si>
    <t>Round 3</t>
  </si>
  <si>
    <t>Round 4</t>
  </si>
  <si>
    <t>Round 5</t>
  </si>
  <si>
    <t>Round 6</t>
  </si>
  <si>
    <t>Round 7</t>
  </si>
  <si>
    <t>Round 8</t>
  </si>
  <si>
    <t>Round 9</t>
  </si>
  <si>
    <t>Round 10</t>
  </si>
  <si>
    <t>Round 11</t>
  </si>
  <si>
    <t>Round 12</t>
  </si>
  <si>
    <t>Round 13</t>
  </si>
  <si>
    <t>Round 14</t>
  </si>
  <si>
    <t>Round 15</t>
  </si>
  <si>
    <t>Position</t>
  </si>
  <si>
    <t>Scoretable</t>
  </si>
  <si>
    <t>Discard Calculation</t>
  </si>
  <si>
    <t>Rounds:</t>
  </si>
  <si>
    <t>Discards:</t>
  </si>
  <si>
    <t>Team Formula Area (manual entries)--&gt;</t>
  </si>
  <si>
    <t>Pilot#</t>
  </si>
  <si>
    <t>Number of Throw Outs Allowed</t>
  </si>
  <si>
    <t>Date:</t>
  </si>
  <si>
    <t>Event:</t>
  </si>
  <si>
    <t>CD(s)</t>
  </si>
  <si>
    <t>Total Score</t>
  </si>
  <si>
    <t>Total Penalties</t>
  </si>
  <si>
    <t>15 Round F3F ScoreSheet - Enter Setup Data in Yellow Cells, Enter times in light blue cells</t>
  </si>
  <si>
    <t xml:space="preserve">Contest Fastest Time : </t>
  </si>
  <si>
    <t xml:space="preserve">Pilot : </t>
  </si>
  <si>
    <t>Pilot:</t>
  </si>
  <si>
    <t>Time:</t>
  </si>
  <si>
    <t>Freq</t>
  </si>
  <si>
    <t>Plane</t>
  </si>
  <si>
    <t>Team or Club</t>
  </si>
  <si>
    <t>Round 10 Times</t>
  </si>
  <si>
    <t>Round 1 Times</t>
  </si>
  <si>
    <t>Round 2 Times</t>
  </si>
  <si>
    <t>Round 3 Times</t>
  </si>
  <si>
    <t>Round 4 Times</t>
  </si>
  <si>
    <t>Round 5 Times</t>
  </si>
  <si>
    <t>Round 6 Times</t>
  </si>
  <si>
    <t>Round 7 Times</t>
  </si>
  <si>
    <t>Round 8 Times</t>
  </si>
  <si>
    <t>Round 9 Times</t>
  </si>
  <si>
    <t>Round 11 Times</t>
  </si>
  <si>
    <t>Round 12 Times</t>
  </si>
  <si>
    <t>Round 13 Times</t>
  </si>
  <si>
    <t>Round 14 Times</t>
  </si>
  <si>
    <t>Round 15 Times</t>
  </si>
  <si>
    <t>Timer Score Sheet</t>
  </si>
  <si>
    <t>Pilot Name</t>
  </si>
  <si>
    <t xml:space="preserve"> &gt;&gt;&gt;&gt; Round:</t>
  </si>
  <si>
    <t>TIME</t>
  </si>
  <si>
    <t>Penalty</t>
  </si>
  <si>
    <t xml:space="preserve"> ============================================================== </t>
  </si>
  <si>
    <t>Time</t>
  </si>
  <si>
    <t>End</t>
  </si>
  <si>
    <t>Round:</t>
  </si>
  <si>
    <t>Rounds Flown</t>
  </si>
  <si>
    <t>Throw Outs Allowed</t>
  </si>
  <si>
    <t>Points</t>
  </si>
  <si>
    <t xml:space="preserve"> ================================================================================= </t>
  </si>
  <si>
    <t>RANK</t>
  </si>
  <si>
    <t>Total</t>
  </si>
  <si>
    <t xml:space="preserve">Page 2 - Scoring Results For: </t>
  </si>
  <si>
    <t xml:space="preserve">Page 1 - Scoring Results For: </t>
  </si>
  <si>
    <t xml:space="preserve">Page 3 - Scoring Results For: </t>
  </si>
  <si>
    <t xml:space="preserve">F3F Max Surface Area is 2323 Sq Inches </t>
  </si>
  <si>
    <t>Brisk is 930 Sq Inches</t>
  </si>
  <si>
    <t>Max Flying Mass is 176.36 Ounces</t>
  </si>
  <si>
    <t>Brisk Dry Weight is 78 oz</t>
  </si>
  <si>
    <t>Max Loading is 24.53 Ounces Per Sq Foot</t>
  </si>
  <si>
    <t>Enter Surface Area in Sq Inches &gt;</t>
  </si>
  <si>
    <t>Enter Glider Dry Weight in Oz &gt;</t>
  </si>
  <si>
    <t>Enter Ballast in Oz &gt;</t>
  </si>
  <si>
    <t>Total Weight is =</t>
  </si>
  <si>
    <t>Ounces</t>
  </si>
  <si>
    <t>Wing Loading is =</t>
  </si>
  <si>
    <t>Ounces Per Sq Foot</t>
  </si>
  <si>
    <t>F3F Max Surface Area is 150 dm2</t>
  </si>
  <si>
    <t>Max Flying Mass is 5 Kilograms</t>
  </si>
  <si>
    <t>Max Loading is 75 Grams/dm2</t>
  </si>
  <si>
    <t>Surface Area in dm2 =</t>
  </si>
  <si>
    <t>Glider Dry Weight in Kg =</t>
  </si>
  <si>
    <t>Ballast in Kg =</t>
  </si>
  <si>
    <t>Total Weight =</t>
  </si>
  <si>
    <t>Kilograms</t>
  </si>
  <si>
    <t>Wing Loading =</t>
  </si>
  <si>
    <t>Grams/dm2</t>
  </si>
  <si>
    <t>Freq Conflicts are flagged with &lt; c &gt;</t>
  </si>
  <si>
    <t>Version Information</t>
  </si>
  <si>
    <t>Page 1</t>
  </si>
  <si>
    <t>Page 2</t>
  </si>
  <si>
    <t>Page 3</t>
  </si>
  <si>
    <t>Rounds</t>
  </si>
  <si>
    <t>RoundCnt</t>
  </si>
  <si>
    <t>Rounds Complete (1-15)</t>
  </si>
  <si>
    <t>&lt;&lt; Indicates Possible Error</t>
  </si>
  <si>
    <t>READ</t>
  </si>
  <si>
    <t>Fast Time:</t>
  </si>
  <si>
    <t>Rank</t>
  </si>
  <si>
    <t>Pos</t>
  </si>
  <si>
    <t>Overall</t>
  </si>
  <si>
    <t>ACCESS DB HELP</t>
  </si>
  <si>
    <t>&lt;&lt;&lt;---Put Cursor There</t>
  </si>
  <si>
    <t>CSV HELP</t>
  </si>
  <si>
    <t>Paste INFOTABLE record in A8</t>
  </si>
  <si>
    <t>PASTE ALL DATA FROM CSV FILE INTO CELL A7</t>
  </si>
  <si>
    <t>Paste RACETABLE records in A12</t>
  </si>
  <si>
    <t>Slide cursor over CSV HELP to read instructions</t>
  </si>
  <si>
    <t>Slide cursor over ACCESS DB HELP to read instructions</t>
  </si>
  <si>
    <t xml:space="preserve">Paste INFOTABLE </t>
  </si>
  <si>
    <t>&lt;&lt;--IN THAT CELL</t>
  </si>
  <si>
    <t>Paste RACETABLE</t>
  </si>
  <si>
    <t>Team</t>
  </si>
  <si>
    <t>Team Scores</t>
  </si>
  <si>
    <t>Mike Evans</t>
  </si>
  <si>
    <t>Ian Mason</t>
  </si>
  <si>
    <t>Mark Passingham</t>
  </si>
  <si>
    <t>69</t>
  </si>
  <si>
    <t>77</t>
  </si>
  <si>
    <t>66</t>
  </si>
  <si>
    <t>Andy Freeman</t>
  </si>
  <si>
    <t>56</t>
  </si>
  <si>
    <t>Kevin Newton</t>
  </si>
  <si>
    <t>Mark Southall</t>
  </si>
  <si>
    <t>71</t>
  </si>
  <si>
    <t>Ken Woodhouse</t>
  </si>
  <si>
    <t>84</t>
  </si>
  <si>
    <t>Paul Potter</t>
  </si>
  <si>
    <t>57</t>
  </si>
  <si>
    <t>64</t>
  </si>
  <si>
    <t>Mike Shellim</t>
  </si>
  <si>
    <t>Tom McPherson</t>
  </si>
  <si>
    <t>Nigel Potter</t>
  </si>
  <si>
    <t>Simon Hall</t>
  </si>
  <si>
    <t>Peter Reimer</t>
  </si>
  <si>
    <t>07 March 2004</t>
  </si>
  <si>
    <t>Winter League Round 5</t>
  </si>
  <si>
    <t>Flying Wing</t>
  </si>
  <si>
    <t>Acacia 3m</t>
  </si>
  <si>
    <t>Sting</t>
  </si>
  <si>
    <t>Nyx F3F</t>
  </si>
  <si>
    <t>Pike WR</t>
  </si>
  <si>
    <t>Pike Brio</t>
  </si>
  <si>
    <t>Acacia</t>
  </si>
  <si>
    <t>Foamies</t>
  </si>
  <si>
    <t>Ellipse 1T</t>
  </si>
  <si>
    <t>Pete Bailey</t>
  </si>
  <si>
    <t>Tragi</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</si>
</sst>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000"/>
    <numFmt numFmtId="175" formatCode="0.00000"/>
    <numFmt numFmtId="176" formatCode="00000"/>
    <numFmt numFmtId="177" formatCode="0.0000000000"/>
  </numFmts>
  <fonts count="18">
    <font>
      <sz val="10"/>
      <name val="Arial"/>
      <family val="0"/>
    </font>
    <font>
      <sz val="16"/>
      <color indexed="10"/>
      <name val="Arial"/>
      <family val="2"/>
    </font>
    <font>
      <b/>
      <i/>
      <sz val="10"/>
      <color indexed="10"/>
      <name val="Arial"/>
      <family val="2"/>
    </font>
    <font>
      <sz val="14"/>
      <name val="Arial"/>
      <family val="2"/>
    </font>
    <font>
      <sz val="16"/>
      <name val="Arial"/>
      <family val="2"/>
    </font>
    <font>
      <b/>
      <sz val="10"/>
      <name val="Arial"/>
      <family val="2"/>
    </font>
    <font>
      <b/>
      <sz val="12"/>
      <name val="Arial"/>
      <family val="2"/>
    </font>
    <font>
      <sz val="12"/>
      <name val="Arial"/>
      <family val="2"/>
    </font>
    <font>
      <u val="single"/>
      <sz val="16"/>
      <name val="Arial"/>
      <family val="2"/>
    </font>
    <font>
      <u val="single"/>
      <sz val="10"/>
      <color indexed="12"/>
      <name val="Arial"/>
      <family val="0"/>
    </font>
    <font>
      <u val="single"/>
      <sz val="10"/>
      <color indexed="36"/>
      <name val="Arial"/>
      <family val="0"/>
    </font>
    <font>
      <sz val="10"/>
      <name val="Tahoma"/>
      <family val="0"/>
    </font>
    <font>
      <b/>
      <sz val="10"/>
      <name val="Tahoma"/>
      <family val="0"/>
    </font>
    <font>
      <sz val="10"/>
      <color indexed="10"/>
      <name val="Arial"/>
      <family val="2"/>
    </font>
    <font>
      <b/>
      <sz val="10"/>
      <color indexed="8"/>
      <name val="Arial"/>
      <family val="2"/>
    </font>
    <font>
      <b/>
      <i/>
      <sz val="10"/>
      <color indexed="8"/>
      <name val="Arial"/>
      <family val="2"/>
    </font>
    <font>
      <sz val="10"/>
      <color indexed="8"/>
      <name val="Arial"/>
      <family val="0"/>
    </font>
    <font>
      <b/>
      <sz val="8"/>
      <name val="Arial"/>
      <family val="2"/>
    </font>
  </fonts>
  <fills count="8">
    <fill>
      <patternFill/>
    </fill>
    <fill>
      <patternFill patternType="gray125"/>
    </fill>
    <fill>
      <patternFill patternType="solid">
        <fgColor indexed="13"/>
        <bgColor indexed="64"/>
      </patternFill>
    </fill>
    <fill>
      <patternFill patternType="solid">
        <fgColor indexed="44"/>
        <bgColor indexed="64"/>
      </patternFill>
    </fill>
    <fill>
      <patternFill patternType="solid">
        <fgColor indexed="44"/>
        <bgColor indexed="64"/>
      </patternFill>
    </fill>
    <fill>
      <patternFill patternType="solid">
        <fgColor indexed="33"/>
        <bgColor indexed="64"/>
      </patternFill>
    </fill>
    <fill>
      <patternFill patternType="solid">
        <fgColor indexed="22"/>
        <bgColor indexed="64"/>
      </patternFill>
    </fill>
    <fill>
      <patternFill patternType="solid">
        <fgColor indexed="47"/>
        <bgColor indexed="64"/>
      </patternFill>
    </fill>
  </fills>
  <borders count="16">
    <border>
      <left/>
      <right/>
      <top/>
      <bottom/>
      <diagonal/>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color indexed="22"/>
      </right>
      <top style="thin">
        <color indexed="22"/>
      </top>
      <bottom style="thin">
        <color indexed="22"/>
      </botto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6" fillId="0" borderId="0">
      <alignment/>
      <protection/>
    </xf>
    <xf numFmtId="9" fontId="0" fillId="0" borderId="0" applyFont="0" applyFill="0" applyBorder="0" applyAlignment="0" applyProtection="0"/>
  </cellStyleXfs>
  <cellXfs count="175">
    <xf numFmtId="0" fontId="0" fillId="0" borderId="0" xfId="0" applyAlignment="1">
      <alignment/>
    </xf>
    <xf numFmtId="0" fontId="0" fillId="0" borderId="0" xfId="0" applyNumberFormat="1" applyAlignment="1">
      <alignment/>
    </xf>
    <xf numFmtId="0" fontId="0" fillId="0" borderId="0" xfId="0" applyNumberFormat="1" applyAlignment="1">
      <alignment horizontal="center" vertical="top" wrapText="1"/>
    </xf>
    <xf numFmtId="49" fontId="0" fillId="2" borderId="1" xfId="0" applyNumberFormat="1" applyFill="1" applyBorder="1" applyAlignment="1" applyProtection="1">
      <alignment/>
      <protection locked="0"/>
    </xf>
    <xf numFmtId="0" fontId="0" fillId="0" borderId="1" xfId="0" applyNumberFormat="1" applyBorder="1" applyAlignment="1" applyProtection="1">
      <alignment horizontal="center" vertical="top" wrapText="1"/>
      <protection/>
    </xf>
    <xf numFmtId="0" fontId="0" fillId="0" borderId="0" xfId="0" applyNumberFormat="1" applyAlignment="1" applyProtection="1">
      <alignment horizontal="center" vertical="top" wrapText="1"/>
      <protection/>
    </xf>
    <xf numFmtId="0" fontId="0" fillId="0" borderId="1" xfId="0" applyNumberFormat="1" applyFill="1" applyBorder="1" applyAlignment="1" applyProtection="1">
      <alignment horizontal="center" vertical="top" wrapText="1"/>
      <protection/>
    </xf>
    <xf numFmtId="0" fontId="0" fillId="0" borderId="0" xfId="0" applyFill="1" applyAlignment="1" applyProtection="1">
      <alignment/>
      <protection/>
    </xf>
    <xf numFmtId="0" fontId="0" fillId="0" borderId="0" xfId="0" applyNumberFormat="1" applyAlignment="1" applyProtection="1">
      <alignment/>
      <protection/>
    </xf>
    <xf numFmtId="0" fontId="0" fillId="0" borderId="0" xfId="0" applyNumberFormat="1" applyFill="1" applyBorder="1" applyAlignment="1" applyProtection="1">
      <alignment/>
      <protection/>
    </xf>
    <xf numFmtId="1" fontId="0" fillId="0" borderId="0" xfId="0" applyNumberFormat="1" applyAlignment="1" applyProtection="1">
      <alignment/>
      <protection/>
    </xf>
    <xf numFmtId="172" fontId="0" fillId="0" borderId="0" xfId="0" applyNumberFormat="1" applyAlignment="1" applyProtection="1">
      <alignment/>
      <protection/>
    </xf>
    <xf numFmtId="49" fontId="1" fillId="0" borderId="0" xfId="0" applyNumberFormat="1" applyFont="1" applyAlignment="1">
      <alignment/>
    </xf>
    <xf numFmtId="0" fontId="0" fillId="0" borderId="0" xfId="0" applyNumberFormat="1" applyFill="1" applyAlignment="1">
      <alignment horizontal="center"/>
    </xf>
    <xf numFmtId="49" fontId="1" fillId="0" borderId="0" xfId="0" applyNumberFormat="1" applyFont="1" applyFill="1" applyAlignment="1" applyProtection="1">
      <alignment/>
      <protection/>
    </xf>
    <xf numFmtId="49" fontId="1" fillId="0" borderId="0" xfId="0" applyNumberFormat="1" applyFont="1" applyAlignment="1" applyProtection="1">
      <alignment/>
      <protection/>
    </xf>
    <xf numFmtId="0" fontId="0" fillId="0" borderId="0" xfId="0" applyFill="1" applyAlignment="1" applyProtection="1">
      <alignment horizontal="center"/>
      <protection/>
    </xf>
    <xf numFmtId="0" fontId="0" fillId="0" borderId="0" xfId="0" applyNumberFormat="1" applyAlignment="1" applyProtection="1">
      <alignment horizontal="center"/>
      <protection/>
    </xf>
    <xf numFmtId="1" fontId="0" fillId="2" borderId="1" xfId="0" applyNumberFormat="1" applyFill="1" applyBorder="1" applyAlignment="1" applyProtection="1">
      <alignment horizontal="center" vertical="top" wrapText="1"/>
      <protection locked="0"/>
    </xf>
    <xf numFmtId="1" fontId="0" fillId="0" borderId="1" xfId="0" applyNumberFormat="1" applyBorder="1" applyAlignment="1" applyProtection="1">
      <alignment/>
      <protection/>
    </xf>
    <xf numFmtId="0" fontId="0" fillId="0" borderId="0" xfId="0" applyNumberFormat="1" applyFill="1" applyAlignment="1" applyProtection="1">
      <alignment horizontal="center"/>
      <protection/>
    </xf>
    <xf numFmtId="0" fontId="0" fillId="2" borderId="1" xfId="0" applyNumberFormat="1" applyFill="1" applyBorder="1" applyAlignment="1" applyProtection="1">
      <alignment horizontal="center" vertical="top" wrapText="1"/>
      <protection locked="0"/>
    </xf>
    <xf numFmtId="0" fontId="0" fillId="0" borderId="0" xfId="0" applyNumberFormat="1" applyAlignment="1">
      <alignment horizontal="left"/>
    </xf>
    <xf numFmtId="0" fontId="0" fillId="0" borderId="0" xfId="0" applyNumberFormat="1" applyBorder="1" applyAlignment="1" applyProtection="1">
      <alignment horizontal="center"/>
      <protection/>
    </xf>
    <xf numFmtId="2" fontId="0" fillId="0" borderId="0" xfId="0" applyNumberFormat="1" applyAlignment="1" applyProtection="1">
      <alignment/>
      <protection/>
    </xf>
    <xf numFmtId="0" fontId="0" fillId="0" borderId="0" xfId="0" applyNumberFormat="1" applyAlignment="1" applyProtection="1">
      <alignment/>
      <protection/>
    </xf>
    <xf numFmtId="0" fontId="0" fillId="0" borderId="0" xfId="0" applyAlignment="1">
      <alignment/>
    </xf>
    <xf numFmtId="49" fontId="1" fillId="0" borderId="0" xfId="0" applyNumberFormat="1" applyFont="1" applyAlignment="1" applyProtection="1">
      <alignment horizontal="center"/>
      <protection/>
    </xf>
    <xf numFmtId="0" fontId="0" fillId="0" borderId="0" xfId="0" applyNumberFormat="1" applyAlignment="1">
      <alignment horizontal="center"/>
    </xf>
    <xf numFmtId="2" fontId="0" fillId="0" borderId="0" xfId="0" applyNumberFormat="1" applyAlignment="1" applyProtection="1">
      <alignment horizontal="center"/>
      <protection/>
    </xf>
    <xf numFmtId="0" fontId="0" fillId="0" borderId="0" xfId="0" applyNumberFormat="1" applyFill="1" applyBorder="1" applyAlignment="1" applyProtection="1">
      <alignment horizontal="center"/>
      <protection/>
    </xf>
    <xf numFmtId="49" fontId="0" fillId="0" borderId="0" xfId="0" applyNumberFormat="1" applyFill="1" applyBorder="1" applyAlignment="1" applyProtection="1">
      <alignment horizontal="center"/>
      <protection/>
    </xf>
    <xf numFmtId="49" fontId="1" fillId="0" borderId="0" xfId="0" applyNumberFormat="1" applyFont="1" applyAlignment="1" applyProtection="1">
      <alignment horizontal="left"/>
      <protection/>
    </xf>
    <xf numFmtId="0" fontId="0" fillId="0" borderId="0" xfId="0" applyNumberFormat="1" applyAlignment="1" applyProtection="1">
      <alignment horizontal="left"/>
      <protection/>
    </xf>
    <xf numFmtId="0" fontId="0" fillId="0" borderId="0" xfId="0" applyNumberFormat="1" applyBorder="1" applyAlignment="1" applyProtection="1">
      <alignment horizontal="left" vertical="top" wrapText="1"/>
      <protection/>
    </xf>
    <xf numFmtId="0" fontId="0" fillId="0" borderId="0" xfId="0" applyNumberFormat="1" applyFill="1" applyBorder="1" applyAlignment="1" applyProtection="1">
      <alignment horizontal="left"/>
      <protection/>
    </xf>
    <xf numFmtId="49" fontId="0" fillId="0" borderId="0" xfId="0" applyNumberFormat="1" applyFont="1" applyFill="1" applyBorder="1" applyAlignment="1" applyProtection="1">
      <alignment horizontal="left"/>
      <protection/>
    </xf>
    <xf numFmtId="49" fontId="0" fillId="0" borderId="0" xfId="0" applyNumberFormat="1" applyFill="1" applyBorder="1" applyAlignment="1" applyProtection="1">
      <alignment horizontal="left"/>
      <protection/>
    </xf>
    <xf numFmtId="0" fontId="0" fillId="0" borderId="0" xfId="0" applyNumberFormat="1" applyAlignment="1" applyProtection="1">
      <alignment horizontal="right"/>
      <protection/>
    </xf>
    <xf numFmtId="0" fontId="0" fillId="0" borderId="0" xfId="0" applyFill="1" applyAlignment="1" applyProtection="1">
      <alignment horizontal="left"/>
      <protection/>
    </xf>
    <xf numFmtId="0" fontId="0" fillId="0" borderId="0" xfId="0" applyNumberFormat="1" applyBorder="1" applyAlignment="1" applyProtection="1">
      <alignment/>
      <protection/>
    </xf>
    <xf numFmtId="49" fontId="0" fillId="0" borderId="0" xfId="0" applyNumberFormat="1" applyFill="1" applyBorder="1" applyAlignment="1" applyProtection="1">
      <alignment/>
      <protection/>
    </xf>
    <xf numFmtId="0" fontId="0" fillId="0" borderId="0" xfId="0" applyAlignment="1" applyProtection="1">
      <alignment horizontal="center"/>
      <protection/>
    </xf>
    <xf numFmtId="0" fontId="0" fillId="0" borderId="0" xfId="0" applyBorder="1" applyAlignment="1" applyProtection="1">
      <alignment horizontal="center"/>
      <protection/>
    </xf>
    <xf numFmtId="1" fontId="0" fillId="0" borderId="0" xfId="0" applyNumberFormat="1" applyFill="1" applyBorder="1" applyAlignment="1" applyProtection="1">
      <alignment horizontal="center" vertical="top" wrapText="1"/>
      <protection/>
    </xf>
    <xf numFmtId="0" fontId="0" fillId="0" borderId="0" xfId="0" applyAlignment="1" applyProtection="1">
      <alignment horizontal="right"/>
      <protection/>
    </xf>
    <xf numFmtId="0" fontId="0" fillId="0" borderId="1" xfId="0" applyNumberFormat="1" applyFont="1" applyFill="1" applyBorder="1" applyAlignment="1" applyProtection="1">
      <alignment horizontal="center"/>
      <protection/>
    </xf>
    <xf numFmtId="0" fontId="0" fillId="0" borderId="2" xfId="0" applyNumberFormat="1" applyFill="1" applyBorder="1" applyAlignment="1" applyProtection="1">
      <alignment horizontal="center"/>
      <protection/>
    </xf>
    <xf numFmtId="0" fontId="0" fillId="0" borderId="3" xfId="0" applyBorder="1" applyAlignment="1" applyProtection="1">
      <alignment horizontal="right"/>
      <protection/>
    </xf>
    <xf numFmtId="0" fontId="0" fillId="0" borderId="4" xfId="0" applyNumberFormat="1" applyFill="1" applyBorder="1" applyAlignment="1" applyProtection="1">
      <alignment horizontal="center"/>
      <protection/>
    </xf>
    <xf numFmtId="0" fontId="2" fillId="0" borderId="5" xfId="0" applyFont="1" applyBorder="1" applyAlignment="1" applyProtection="1">
      <alignment horizontal="right"/>
      <protection/>
    </xf>
    <xf numFmtId="0" fontId="0" fillId="0" borderId="0" xfId="0" applyAlignment="1">
      <alignment horizontal="right"/>
    </xf>
    <xf numFmtId="0" fontId="3" fillId="0" borderId="0" xfId="0" applyFont="1" applyAlignment="1">
      <alignment horizontal="right"/>
    </xf>
    <xf numFmtId="0" fontId="3" fillId="0" borderId="0" xfId="0" applyFont="1" applyAlignment="1">
      <alignment/>
    </xf>
    <xf numFmtId="0" fontId="4" fillId="0" borderId="0" xfId="0" applyFont="1" applyAlignment="1">
      <alignment/>
    </xf>
    <xf numFmtId="0" fontId="4" fillId="0" borderId="0" xfId="0" applyFont="1" applyAlignment="1">
      <alignment horizontal="center"/>
    </xf>
    <xf numFmtId="0" fontId="3" fillId="0" borderId="0" xfId="0" applyFont="1" applyAlignment="1">
      <alignment horizontal="center"/>
    </xf>
    <xf numFmtId="0" fontId="0" fillId="0" borderId="0" xfId="0" applyAlignment="1">
      <alignment horizontal="center"/>
    </xf>
    <xf numFmtId="0" fontId="3" fillId="0" borderId="0" xfId="0" applyNumberFormat="1" applyFont="1" applyAlignment="1" applyProtection="1">
      <alignment/>
      <protection locked="0"/>
    </xf>
    <xf numFmtId="0" fontId="6" fillId="0" borderId="0" xfId="0" applyFont="1" applyAlignment="1">
      <alignment horizontal="center"/>
    </xf>
    <xf numFmtId="0" fontId="6" fillId="0" borderId="0" xfId="0" applyFont="1" applyAlignment="1">
      <alignment/>
    </xf>
    <xf numFmtId="0" fontId="7" fillId="0" borderId="0" xfId="0" applyFont="1" applyAlignment="1">
      <alignment/>
    </xf>
    <xf numFmtId="0" fontId="4" fillId="0" borderId="0" xfId="0" applyFont="1" applyAlignment="1">
      <alignment horizontal="right"/>
    </xf>
    <xf numFmtId="0" fontId="8" fillId="0" borderId="1" xfId="0" applyFont="1" applyBorder="1" applyAlignment="1" applyProtection="1">
      <alignment horizontal="center"/>
      <protection locked="0"/>
    </xf>
    <xf numFmtId="0" fontId="6" fillId="0" borderId="0" xfId="0" applyFont="1" applyAlignment="1">
      <alignment horizontal="right"/>
    </xf>
    <xf numFmtId="0" fontId="6" fillId="0" borderId="0" xfId="0" applyNumberFormat="1" applyFont="1" applyAlignment="1" applyProtection="1">
      <alignment/>
      <protection locked="0"/>
    </xf>
    <xf numFmtId="0" fontId="0" fillId="2" borderId="1" xfId="0" applyNumberFormat="1" applyFill="1" applyBorder="1" applyAlignment="1" applyProtection="1">
      <alignment/>
      <protection locked="0"/>
    </xf>
    <xf numFmtId="0" fontId="0" fillId="0" borderId="0" xfId="0" applyNumberFormat="1" applyBorder="1" applyAlignment="1" applyProtection="1">
      <alignment/>
      <protection/>
    </xf>
    <xf numFmtId="2" fontId="0" fillId="0" borderId="0" xfId="0" applyNumberFormat="1" applyAlignment="1">
      <alignment/>
    </xf>
    <xf numFmtId="2" fontId="3" fillId="0" borderId="0" xfId="0" applyNumberFormat="1" applyFont="1" applyAlignment="1">
      <alignment/>
    </xf>
    <xf numFmtId="2" fontId="0" fillId="0" borderId="1" xfId="0" applyNumberFormat="1" applyFont="1" applyFill="1" applyBorder="1" applyAlignment="1" applyProtection="1">
      <alignment/>
      <protection/>
    </xf>
    <xf numFmtId="0" fontId="0" fillId="0" borderId="0" xfId="0" applyAlignment="1" applyProtection="1">
      <alignment/>
      <protection/>
    </xf>
    <xf numFmtId="0" fontId="3" fillId="0" borderId="0" xfId="0" applyFont="1" applyBorder="1" applyAlignment="1" applyProtection="1">
      <alignment horizontal="center"/>
      <protection/>
    </xf>
    <xf numFmtId="0" fontId="3" fillId="0" borderId="0" xfId="0" applyFont="1" applyBorder="1" applyAlignment="1" applyProtection="1">
      <alignment/>
      <protection/>
    </xf>
    <xf numFmtId="1" fontId="3" fillId="0" borderId="0" xfId="0" applyNumberFormat="1" applyFont="1" applyBorder="1" applyAlignment="1" applyProtection="1">
      <alignment horizontal="right"/>
      <protection/>
    </xf>
    <xf numFmtId="1" fontId="3" fillId="0" borderId="0" xfId="0" applyNumberFormat="1" applyFont="1" applyBorder="1" applyAlignment="1" applyProtection="1">
      <alignment/>
      <protection/>
    </xf>
    <xf numFmtId="2" fontId="3" fillId="0" borderId="0" xfId="0" applyNumberFormat="1" applyFont="1" applyBorder="1" applyAlignment="1" applyProtection="1">
      <alignment horizontal="right"/>
      <protection/>
    </xf>
    <xf numFmtId="2" fontId="3" fillId="0" borderId="0" xfId="0" applyNumberFormat="1" applyFont="1" applyBorder="1" applyAlignment="1" applyProtection="1">
      <alignment horizontal="center"/>
      <protection/>
    </xf>
    <xf numFmtId="0" fontId="3" fillId="0" borderId="0" xfId="0" applyFont="1" applyAlignment="1" applyProtection="1">
      <alignment horizontal="center"/>
      <protection/>
    </xf>
    <xf numFmtId="2" fontId="3" fillId="0" borderId="0" xfId="0" applyNumberFormat="1" applyFont="1" applyAlignment="1" applyProtection="1">
      <alignment horizontal="center"/>
      <protection/>
    </xf>
    <xf numFmtId="0" fontId="3" fillId="0" borderId="0" xfId="0" applyFont="1" applyAlignment="1" applyProtection="1">
      <alignment/>
      <protection/>
    </xf>
    <xf numFmtId="2" fontId="3" fillId="0" borderId="0" xfId="0" applyNumberFormat="1" applyFont="1" applyAlignment="1" applyProtection="1">
      <alignment/>
      <protection/>
    </xf>
    <xf numFmtId="2" fontId="7" fillId="0" borderId="0" xfId="0" applyNumberFormat="1" applyFont="1" applyAlignment="1" applyProtection="1">
      <alignment/>
      <protection/>
    </xf>
    <xf numFmtId="1" fontId="3" fillId="0" borderId="0" xfId="0" applyNumberFormat="1" applyFont="1" applyAlignment="1" applyProtection="1">
      <alignment horizontal="right"/>
      <protection/>
    </xf>
    <xf numFmtId="1" fontId="3" fillId="0" borderId="0" xfId="0" applyNumberFormat="1" applyFont="1" applyAlignment="1" applyProtection="1">
      <alignment/>
      <protection/>
    </xf>
    <xf numFmtId="2" fontId="3" fillId="0" borderId="0" xfId="0" applyNumberFormat="1" applyFont="1" applyAlignment="1" applyProtection="1">
      <alignment horizontal="right"/>
      <protection/>
    </xf>
    <xf numFmtId="1" fontId="3" fillId="0" borderId="0" xfId="0" applyNumberFormat="1" applyFont="1" applyAlignment="1" applyProtection="1">
      <alignment horizontal="center"/>
      <protection/>
    </xf>
    <xf numFmtId="1" fontId="3" fillId="0" borderId="0" xfId="0" applyNumberFormat="1" applyFont="1" applyBorder="1" applyAlignment="1" applyProtection="1">
      <alignment horizontal="center"/>
      <protection locked="0"/>
    </xf>
    <xf numFmtId="1" fontId="13" fillId="3" borderId="1" xfId="0" applyNumberFormat="1" applyFont="1" applyFill="1" applyBorder="1" applyAlignment="1" applyProtection="1">
      <alignment horizontal="center" vertical="top" wrapText="1"/>
      <protection locked="0"/>
    </xf>
    <xf numFmtId="1" fontId="0" fillId="3" borderId="1" xfId="0" applyNumberFormat="1" applyFont="1" applyFill="1" applyBorder="1" applyAlignment="1" applyProtection="1">
      <alignment horizontal="center" vertical="top" wrapText="1"/>
      <protection locked="0"/>
    </xf>
    <xf numFmtId="2" fontId="0" fillId="0" borderId="0" xfId="0" applyNumberFormat="1" applyAlignment="1" applyProtection="1">
      <alignment/>
      <protection locked="0"/>
    </xf>
    <xf numFmtId="0" fontId="5" fillId="0" borderId="0" xfId="0" applyFont="1" applyAlignment="1" applyProtection="1">
      <alignment/>
      <protection/>
    </xf>
    <xf numFmtId="2" fontId="0" fillId="0" borderId="1" xfId="0" applyNumberFormat="1" applyBorder="1" applyAlignment="1" applyProtection="1">
      <alignment/>
      <protection/>
    </xf>
    <xf numFmtId="1" fontId="5" fillId="0" borderId="1" xfId="0" applyNumberFormat="1" applyFont="1" applyFill="1" applyBorder="1" applyAlignment="1" applyProtection="1">
      <alignment horizontal="center" vertical="top" wrapText="1"/>
      <protection locked="0"/>
    </xf>
    <xf numFmtId="2" fontId="0" fillId="4" borderId="1" xfId="0" applyNumberFormat="1" applyFill="1" applyBorder="1" applyAlignment="1" applyProtection="1">
      <alignment/>
      <protection locked="0"/>
    </xf>
    <xf numFmtId="0" fontId="15" fillId="5" borderId="6" xfId="0" applyNumberFormat="1" applyFont="1" applyFill="1" applyBorder="1" applyAlignment="1" applyProtection="1">
      <alignment horizontal="center"/>
      <protection/>
    </xf>
    <xf numFmtId="2" fontId="14" fillId="0" borderId="7" xfId="0" applyNumberFormat="1" applyFont="1" applyBorder="1" applyAlignment="1" applyProtection="1">
      <alignment horizontal="center"/>
      <protection/>
    </xf>
    <xf numFmtId="0" fontId="14" fillId="0" borderId="1" xfId="0" applyNumberFormat="1" applyFont="1" applyBorder="1" applyAlignment="1" applyProtection="1">
      <alignment horizontal="left"/>
      <protection/>
    </xf>
    <xf numFmtId="2" fontId="3" fillId="0" borderId="0" xfId="0" applyNumberFormat="1" applyFont="1" applyBorder="1" applyAlignment="1" applyProtection="1">
      <alignment/>
      <protection/>
    </xf>
    <xf numFmtId="1" fontId="7" fillId="0" borderId="0" xfId="0" applyNumberFormat="1" applyFont="1" applyAlignment="1" applyProtection="1">
      <alignment/>
      <protection/>
    </xf>
    <xf numFmtId="1" fontId="6" fillId="0" borderId="0" xfId="0" applyNumberFormat="1" applyFont="1" applyAlignment="1" applyProtection="1">
      <alignment/>
      <protection/>
    </xf>
    <xf numFmtId="1" fontId="6" fillId="0" borderId="0" xfId="0" applyNumberFormat="1" applyFont="1" applyAlignment="1" applyProtection="1">
      <alignment horizontal="center"/>
      <protection/>
    </xf>
    <xf numFmtId="0" fontId="5" fillId="0" borderId="8" xfId="0" applyFont="1" applyBorder="1" applyAlignment="1">
      <alignment horizontal="center"/>
    </xf>
    <xf numFmtId="0" fontId="5" fillId="0" borderId="9" xfId="0" applyFont="1" applyBorder="1" applyAlignment="1">
      <alignment/>
    </xf>
    <xf numFmtId="0" fontId="0" fillId="0" borderId="10" xfId="0" applyBorder="1" applyAlignment="1">
      <alignment/>
    </xf>
    <xf numFmtId="0" fontId="5" fillId="0" borderId="8" xfId="0" applyFont="1" applyBorder="1" applyAlignment="1">
      <alignment horizontal="left"/>
    </xf>
    <xf numFmtId="0" fontId="0" fillId="0" borderId="9" xfId="0" applyFill="1" applyBorder="1" applyAlignment="1">
      <alignment/>
    </xf>
    <xf numFmtId="0" fontId="5" fillId="0" borderId="9" xfId="0" applyFont="1" applyFill="1" applyBorder="1" applyAlignment="1">
      <alignment/>
    </xf>
    <xf numFmtId="0" fontId="0" fillId="0" borderId="10" xfId="0" applyFill="1" applyBorder="1" applyAlignment="1">
      <alignment/>
    </xf>
    <xf numFmtId="0" fontId="0" fillId="0" borderId="0" xfId="0" applyFill="1" applyAlignment="1">
      <alignment/>
    </xf>
    <xf numFmtId="0" fontId="0" fillId="0" borderId="2" xfId="0" applyBorder="1" applyAlignment="1">
      <alignment/>
    </xf>
    <xf numFmtId="0" fontId="0" fillId="0" borderId="0" xfId="0" applyBorder="1" applyAlignment="1">
      <alignment/>
    </xf>
    <xf numFmtId="0" fontId="0" fillId="0" borderId="3" xfId="0" applyBorder="1" applyAlignment="1">
      <alignment/>
    </xf>
    <xf numFmtId="0" fontId="0" fillId="0" borderId="0" xfId="0" applyFill="1" applyBorder="1" applyAlignment="1">
      <alignment/>
    </xf>
    <xf numFmtId="0" fontId="0" fillId="0" borderId="0" xfId="0" applyFill="1" applyBorder="1" applyAlignment="1">
      <alignment/>
    </xf>
    <xf numFmtId="0" fontId="0" fillId="0" borderId="3" xfId="0" applyFill="1" applyBorder="1" applyAlignment="1">
      <alignment/>
    </xf>
    <xf numFmtId="0" fontId="16" fillId="0" borderId="11" xfId="21" applyFont="1" applyFill="1" applyBorder="1" applyAlignment="1">
      <alignment horizontal="left" wrapText="1"/>
      <protection/>
    </xf>
    <xf numFmtId="0" fontId="5" fillId="0" borderId="2" xfId="0" applyFont="1" applyBorder="1" applyAlignment="1">
      <alignment/>
    </xf>
    <xf numFmtId="0" fontId="5" fillId="0" borderId="0" xfId="0" applyFont="1" applyFill="1" applyBorder="1" applyAlignment="1">
      <alignment/>
    </xf>
    <xf numFmtId="0" fontId="0" fillId="0" borderId="3" xfId="0" applyFill="1" applyBorder="1" applyAlignment="1">
      <alignment/>
    </xf>
    <xf numFmtId="0" fontId="5" fillId="0" borderId="4" xfId="0" applyFont="1" applyBorder="1" applyAlignment="1">
      <alignment/>
    </xf>
    <xf numFmtId="0" fontId="0" fillId="0" borderId="12" xfId="0" applyBorder="1" applyAlignment="1">
      <alignment/>
    </xf>
    <xf numFmtId="0" fontId="0" fillId="0" borderId="5" xfId="0" applyBorder="1" applyAlignment="1">
      <alignment/>
    </xf>
    <xf numFmtId="0" fontId="0" fillId="0" borderId="4" xfId="0" applyBorder="1" applyAlignment="1">
      <alignment/>
    </xf>
    <xf numFmtId="0" fontId="16" fillId="6" borderId="13" xfId="21" applyFont="1" applyFill="1" applyBorder="1" applyAlignment="1" applyProtection="1">
      <alignment horizontal="center"/>
      <protection locked="0"/>
    </xf>
    <xf numFmtId="0" fontId="0" fillId="0" borderId="0" xfId="0" applyAlignment="1" applyProtection="1">
      <alignment/>
      <protection locked="0"/>
    </xf>
    <xf numFmtId="0" fontId="16" fillId="0" borderId="14" xfId="21" applyFont="1" applyFill="1" applyBorder="1" applyAlignment="1" applyProtection="1">
      <alignment horizontal="left" wrapText="1"/>
      <protection locked="0"/>
    </xf>
    <xf numFmtId="0" fontId="16" fillId="0" borderId="14" xfId="21" applyFont="1" applyFill="1" applyBorder="1" applyAlignment="1" applyProtection="1">
      <alignment horizontal="right" wrapText="1"/>
      <protection locked="0"/>
    </xf>
    <xf numFmtId="0" fontId="5" fillId="0" borderId="0" xfId="0" applyNumberFormat="1" applyFont="1" applyAlignment="1" applyProtection="1">
      <alignment/>
      <protection/>
    </xf>
    <xf numFmtId="0" fontId="5" fillId="0" borderId="0" xfId="0" applyNumberFormat="1" applyFont="1" applyAlignment="1" applyProtection="1">
      <alignment horizontal="right"/>
      <protection/>
    </xf>
    <xf numFmtId="49" fontId="0" fillId="3" borderId="1" xfId="0" applyNumberFormat="1" applyFill="1" applyBorder="1" applyAlignment="1" applyProtection="1">
      <alignment/>
      <protection locked="0"/>
    </xf>
    <xf numFmtId="0" fontId="0" fillId="0" borderId="0" xfId="0" applyBorder="1" applyAlignment="1" applyProtection="1">
      <alignment horizontal="center"/>
      <protection/>
    </xf>
    <xf numFmtId="2" fontId="3" fillId="0" borderId="0" xfId="0" applyNumberFormat="1" applyFont="1" applyBorder="1" applyAlignment="1" applyProtection="1">
      <alignment/>
      <protection/>
    </xf>
    <xf numFmtId="49" fontId="0" fillId="2" borderId="1" xfId="0" applyNumberFormat="1" applyFill="1" applyBorder="1" applyAlignment="1" applyProtection="1">
      <alignment horizontal="center"/>
      <protection locked="0"/>
    </xf>
    <xf numFmtId="0" fontId="0" fillId="2" borderId="1" xfId="0" applyNumberFormat="1" applyFill="1" applyBorder="1" applyAlignment="1" applyProtection="1">
      <alignment horizontal="center"/>
      <protection locked="0"/>
    </xf>
    <xf numFmtId="0" fontId="5" fillId="0" borderId="0" xfId="0" applyFont="1" applyAlignment="1" applyProtection="1">
      <alignment/>
      <protection/>
    </xf>
    <xf numFmtId="0" fontId="3" fillId="0" borderId="0" xfId="0" applyFont="1" applyAlignment="1" applyProtection="1">
      <alignment horizontal="center"/>
      <protection/>
    </xf>
    <xf numFmtId="0" fontId="3" fillId="0" borderId="0" xfId="0" applyFont="1" applyAlignment="1" applyProtection="1">
      <alignment horizontal="left"/>
      <protection/>
    </xf>
    <xf numFmtId="0" fontId="0" fillId="0" borderId="0" xfId="0" applyAlignment="1">
      <alignment horizontal="left"/>
    </xf>
    <xf numFmtId="2" fontId="3" fillId="0" borderId="0" xfId="0" applyNumberFormat="1" applyFont="1" applyAlignment="1" applyProtection="1">
      <alignment/>
      <protection/>
    </xf>
    <xf numFmtId="0" fontId="5" fillId="0" borderId="15" xfId="0" applyNumberFormat="1" applyFont="1" applyBorder="1" applyAlignment="1" applyProtection="1">
      <alignment/>
      <protection/>
    </xf>
    <xf numFmtId="0" fontId="5" fillId="0" borderId="7" xfId="0" applyNumberFormat="1" applyFont="1" applyBorder="1" applyAlignment="1" applyProtection="1">
      <alignment/>
      <protection/>
    </xf>
    <xf numFmtId="2" fontId="0" fillId="0" borderId="0" xfId="0" applyNumberFormat="1" applyAlignment="1" applyProtection="1">
      <alignment/>
      <protection/>
    </xf>
    <xf numFmtId="0" fontId="0" fillId="0" borderId="0" xfId="0" applyAlignment="1" applyProtection="1">
      <alignment/>
      <protection/>
    </xf>
    <xf numFmtId="0" fontId="0" fillId="0" borderId="0" xfId="0" applyNumberFormat="1" applyFont="1" applyAlignment="1" applyProtection="1">
      <alignment horizontal="center"/>
      <protection/>
    </xf>
    <xf numFmtId="0" fontId="0" fillId="0" borderId="3" xfId="0" applyNumberFormat="1" applyFont="1" applyBorder="1" applyAlignment="1" applyProtection="1">
      <alignment horizontal="center"/>
      <protection/>
    </xf>
    <xf numFmtId="49" fontId="0" fillId="2" borderId="6" xfId="0" applyNumberFormat="1" applyFill="1" applyBorder="1" applyAlignment="1" applyProtection="1">
      <alignment/>
      <protection locked="0"/>
    </xf>
    <xf numFmtId="0" fontId="0" fillId="0" borderId="15" xfId="0" applyBorder="1" applyAlignment="1" applyProtection="1">
      <alignment/>
      <protection locked="0"/>
    </xf>
    <xf numFmtId="0" fontId="0" fillId="0" borderId="7" xfId="0" applyBorder="1" applyAlignment="1" applyProtection="1">
      <alignment/>
      <protection locked="0"/>
    </xf>
    <xf numFmtId="0" fontId="14" fillId="0" borderId="15" xfId="0" applyNumberFormat="1" applyFont="1" applyBorder="1" applyAlignment="1" applyProtection="1">
      <alignment horizontal="left"/>
      <protection/>
    </xf>
    <xf numFmtId="0" fontId="14" fillId="0" borderId="7" xfId="0" applyFont="1" applyBorder="1" applyAlignment="1" applyProtection="1">
      <alignment horizontal="left"/>
      <protection/>
    </xf>
    <xf numFmtId="0" fontId="0" fillId="0" borderId="0" xfId="0" applyNumberFormat="1" applyAlignment="1" applyProtection="1">
      <alignment/>
      <protection/>
    </xf>
    <xf numFmtId="0" fontId="0" fillId="7" borderId="6" xfId="0" applyFont="1" applyFill="1" applyBorder="1" applyAlignment="1" applyProtection="1">
      <alignment horizontal="center"/>
      <protection/>
    </xf>
    <xf numFmtId="0" fontId="0" fillId="7" borderId="15" xfId="0" applyFont="1" applyFill="1" applyBorder="1" applyAlignment="1">
      <alignment horizontal="center"/>
    </xf>
    <xf numFmtId="0" fontId="0" fillId="7" borderId="7" xfId="0" applyFont="1" applyFill="1" applyBorder="1" applyAlignment="1">
      <alignment horizontal="center"/>
    </xf>
    <xf numFmtId="0" fontId="5" fillId="0" borderId="0" xfId="0" applyNumberFormat="1" applyFont="1" applyAlignment="1" applyProtection="1">
      <alignment/>
      <protection/>
    </xf>
    <xf numFmtId="0" fontId="5" fillId="0" borderId="0" xfId="0" applyFont="1" applyAlignment="1">
      <alignment/>
    </xf>
    <xf numFmtId="0" fontId="5" fillId="0" borderId="3" xfId="0" applyFont="1" applyBorder="1" applyAlignment="1">
      <alignment/>
    </xf>
    <xf numFmtId="49" fontId="0" fillId="0" borderId="0" xfId="0" applyNumberFormat="1" applyFill="1" applyBorder="1" applyAlignment="1" applyProtection="1">
      <alignment/>
      <protection/>
    </xf>
    <xf numFmtId="0" fontId="0" fillId="0" borderId="0" xfId="0" applyAlignment="1">
      <alignment/>
    </xf>
    <xf numFmtId="0" fontId="2" fillId="0" borderId="8" xfId="0" applyNumberFormat="1" applyFont="1" applyFill="1" applyBorder="1" applyAlignment="1" applyProtection="1">
      <alignment horizontal="right"/>
      <protection/>
    </xf>
    <xf numFmtId="0" fontId="2" fillId="0" borderId="10" xfId="0" applyFont="1" applyBorder="1" applyAlignment="1" applyProtection="1">
      <alignment horizontal="right"/>
      <protection/>
    </xf>
    <xf numFmtId="0" fontId="4" fillId="0" borderId="0" xfId="0" applyFont="1" applyAlignment="1">
      <alignment horizontal="left"/>
    </xf>
    <xf numFmtId="49" fontId="6" fillId="0" borderId="0" xfId="0" applyNumberFormat="1" applyFont="1" applyBorder="1" applyAlignment="1">
      <alignment horizontal="left"/>
    </xf>
    <xf numFmtId="49" fontId="0" fillId="0" borderId="0" xfId="0" applyNumberFormat="1" applyBorder="1" applyAlignment="1">
      <alignment horizontal="left"/>
    </xf>
    <xf numFmtId="0" fontId="4" fillId="0" borderId="0" xfId="0" applyFont="1" applyAlignment="1">
      <alignment horizontal="right"/>
    </xf>
    <xf numFmtId="0" fontId="3" fillId="0" borderId="0" xfId="0" applyNumberFormat="1" applyFont="1" applyAlignment="1" applyProtection="1">
      <alignment/>
      <protection locked="0"/>
    </xf>
    <xf numFmtId="0" fontId="6" fillId="0" borderId="0" xfId="0" applyFont="1" applyAlignment="1">
      <alignment horizontal="right"/>
    </xf>
    <xf numFmtId="0" fontId="5" fillId="0" borderId="0" xfId="0" applyFont="1" applyAlignment="1">
      <alignment horizontal="right"/>
    </xf>
    <xf numFmtId="0" fontId="0" fillId="0" borderId="0" xfId="0" applyBorder="1" applyAlignment="1" applyProtection="1">
      <alignment/>
      <protection/>
    </xf>
    <xf numFmtId="0" fontId="3" fillId="0" borderId="0" xfId="0" applyFont="1" applyBorder="1" applyAlignment="1" applyProtection="1">
      <alignment horizontal="center"/>
      <protection/>
    </xf>
    <xf numFmtId="0" fontId="3" fillId="0" borderId="0" xfId="0" applyFont="1" applyBorder="1" applyAlignment="1" applyProtection="1">
      <alignment horizontal="left"/>
      <protection/>
    </xf>
    <xf numFmtId="0" fontId="3" fillId="0" borderId="0" xfId="0" applyFont="1" applyBorder="1" applyAlignment="1" applyProtection="1">
      <alignment horizontal="right"/>
      <protection/>
    </xf>
    <xf numFmtId="0" fontId="3" fillId="0" borderId="0" xfId="0" applyFont="1" applyAlignment="1" applyProtection="1">
      <alignment horizontal="right"/>
      <protection/>
    </xf>
    <xf numFmtId="0" fontId="0" fillId="0" borderId="0" xfId="0" applyAlignment="1" applyProtection="1">
      <alignment horizontal="center"/>
      <protection/>
    </xf>
  </cellXfs>
  <cellStyles count="9">
    <cellStyle name="Normal" xfId="0"/>
    <cellStyle name="Comma" xfId="15"/>
    <cellStyle name="Comma [0]" xfId="16"/>
    <cellStyle name="Currency" xfId="17"/>
    <cellStyle name="Currency [0]" xfId="18"/>
    <cellStyle name="Followed Hyperlink" xfId="19"/>
    <cellStyle name="Hyperlink" xfId="20"/>
    <cellStyle name="Normal_IMPORT" xfId="21"/>
    <cellStyle name="Percent" xfId="22"/>
  </cellStyles>
  <dxfs count="9">
    <dxf>
      <font>
        <b/>
        <i val="0"/>
        <color rgb="FFFFFFFF"/>
      </font>
      <fill>
        <patternFill>
          <bgColor rgb="FFFF0000"/>
        </patternFill>
      </fill>
      <border/>
    </dxf>
    <dxf>
      <font>
        <b/>
        <i val="0"/>
        <color rgb="FFFFFFFF"/>
      </font>
      <fill>
        <patternFill>
          <bgColor rgb="FF99CC00"/>
        </patternFill>
      </fill>
      <border/>
    </dxf>
    <dxf>
      <font>
        <b/>
        <i val="0"/>
        <color rgb="FFFFFFFF"/>
      </font>
      <fill>
        <patternFill>
          <bgColor rgb="FF3366FF"/>
        </patternFill>
      </fill>
      <border/>
    </dxf>
    <dxf>
      <font>
        <b/>
        <i val="0"/>
        <color rgb="FFFFFFCC"/>
      </font>
      <fill>
        <patternFill>
          <bgColor rgb="FFFF0000"/>
        </patternFill>
      </fill>
      <border/>
    </dxf>
    <dxf>
      <font>
        <b/>
        <i val="0"/>
        <color rgb="FF000000"/>
      </font>
      <fill>
        <patternFill>
          <bgColor rgb="FF00FF00"/>
        </patternFill>
      </fill>
      <border/>
    </dxf>
    <dxf>
      <font>
        <b/>
        <i val="0"/>
        <color rgb="FFFFFF99"/>
      </font>
      <fill>
        <patternFill>
          <bgColor rgb="FF0000FF"/>
        </patternFill>
      </fill>
      <border/>
    </dxf>
    <dxf>
      <font>
        <b/>
        <i val="0"/>
        <color rgb="FFFFFFFF"/>
      </font>
      <fill>
        <patternFill>
          <bgColor rgb="FF0000FF"/>
        </patternFill>
      </fill>
      <border/>
    </dxf>
    <dxf>
      <font>
        <b/>
        <i val="0"/>
      </font>
      <border/>
    </dxf>
    <dxf>
      <font>
        <b/>
        <i val="0"/>
        <u val="none"/>
        <strike val="0"/>
        <color rgb="FFFFFFFF"/>
      </font>
      <fill>
        <patternFill patternType="darkGray">
          <fgColor rgb="FFFF00FF"/>
          <bgColor rgb="FFFF0000"/>
        </patternFill>
      </fill>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BR334"/>
  <sheetViews>
    <sheetView showRowColHeaders="0" tabSelected="1" workbookViewId="0" topLeftCell="A1">
      <pane xSplit="2" topLeftCell="C1" activePane="topRight" state="frozen"/>
      <selection pane="topLeft" activeCell="A1" sqref="A1"/>
      <selection pane="topRight" activeCell="H6" sqref="H6"/>
    </sheetView>
  </sheetViews>
  <sheetFormatPr defaultColWidth="9.140625" defaultRowHeight="12.75"/>
  <cols>
    <col min="1" max="1" width="5.7109375" style="13" customWidth="1"/>
    <col min="2" max="2" width="24.7109375" style="1" customWidth="1"/>
    <col min="3" max="3" width="6.28125" style="28" customWidth="1"/>
    <col min="4" max="4" width="14.57421875" style="22" customWidth="1"/>
    <col min="5" max="5" width="9.140625" style="1" customWidth="1"/>
    <col min="6" max="6" width="12.7109375" style="1" customWidth="1"/>
    <col min="7" max="8" width="9.140625" style="1" customWidth="1"/>
    <col min="9" max="9" width="12.7109375" style="1" customWidth="1"/>
    <col min="10" max="11" width="9.140625" style="1" customWidth="1"/>
    <col min="12" max="12" width="0" style="1" hidden="1" customWidth="1"/>
    <col min="13" max="13" width="12.7109375" style="1" customWidth="1"/>
    <col min="14" max="15" width="9.140625" style="1" customWidth="1"/>
    <col min="16" max="16" width="0" style="1" hidden="1" customWidth="1"/>
    <col min="17" max="19" width="9.140625" style="1" customWidth="1"/>
    <col min="20" max="21" width="0" style="1" hidden="1" customWidth="1"/>
    <col min="22" max="24" width="9.140625" style="1" customWidth="1"/>
    <col min="25" max="25" width="0" style="1" hidden="1" customWidth="1"/>
    <col min="26" max="28" width="9.140625" style="1" customWidth="1"/>
    <col min="29" max="29" width="0" style="1" hidden="1" customWidth="1"/>
    <col min="30" max="32" width="9.140625" style="1" customWidth="1"/>
    <col min="33" max="33" width="0" style="1" hidden="1" customWidth="1"/>
    <col min="34" max="36" width="9.140625" style="1" customWidth="1"/>
    <col min="37" max="37" width="0" style="1" hidden="1" customWidth="1"/>
    <col min="38" max="40" width="9.140625" style="1" customWidth="1"/>
    <col min="41" max="41" width="0" style="1" hidden="1" customWidth="1"/>
    <col min="42" max="44" width="9.140625" style="1" customWidth="1"/>
    <col min="45" max="45" width="0" style="1" hidden="1" customWidth="1"/>
    <col min="46" max="48" width="9.140625" style="1" customWidth="1"/>
    <col min="49" max="49" width="0" style="1" hidden="1" customWidth="1"/>
    <col min="50" max="52" width="9.140625" style="1" customWidth="1"/>
    <col min="53" max="53" width="0" style="1" hidden="1" customWidth="1"/>
    <col min="54" max="54" width="10.57421875" style="1" bestFit="1" customWidth="1"/>
    <col min="55" max="56" width="9.140625" style="1" customWidth="1"/>
    <col min="57" max="57" width="0" style="1" hidden="1" customWidth="1"/>
    <col min="58" max="60" width="9.140625" style="1" customWidth="1"/>
    <col min="61" max="61" width="0" style="1" hidden="1" customWidth="1"/>
    <col min="62" max="64" width="9.140625" style="1" customWidth="1"/>
    <col min="65" max="65" width="0" style="1" hidden="1" customWidth="1"/>
    <col min="66" max="68" width="9.140625" style="1" customWidth="1"/>
    <col min="69" max="69" width="0" style="1" hidden="1" customWidth="1"/>
    <col min="70" max="16384" width="9.140625" style="1" customWidth="1"/>
  </cols>
  <sheetData>
    <row r="1" spans="1:70" s="12" customFormat="1" ht="20.25">
      <c r="A1" s="14" t="s">
        <v>31</v>
      </c>
      <c r="B1" s="15"/>
      <c r="C1" s="27"/>
      <c r="D1" s="32"/>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1:70" ht="12.75">
      <c r="A2" s="7"/>
      <c r="B2" s="8"/>
      <c r="C2" s="17"/>
      <c r="D2" s="33"/>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75">
      <c r="A3" s="16" t="s">
        <v>26</v>
      </c>
      <c r="B3" s="3" t="s">
        <v>142</v>
      </c>
      <c r="C3" s="38" t="s">
        <v>27</v>
      </c>
      <c r="D3" s="146" t="s">
        <v>143</v>
      </c>
      <c r="E3" s="147"/>
      <c r="F3" s="147"/>
      <c r="G3" s="147"/>
      <c r="H3" s="148"/>
      <c r="I3" s="38" t="s">
        <v>28</v>
      </c>
      <c r="J3" s="146"/>
      <c r="K3" s="147"/>
      <c r="L3" s="147"/>
      <c r="M3" s="147"/>
      <c r="N3" s="14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4" s="8" customFormat="1" ht="12.75">
      <c r="A4" s="7"/>
      <c r="C4" s="17"/>
      <c r="D4" s="33"/>
    </row>
    <row r="5" spans="1:13" s="8" customFormat="1" ht="12.75">
      <c r="A5" s="93">
        <f>AE96</f>
        <v>15</v>
      </c>
      <c r="B5" s="39" t="s">
        <v>101</v>
      </c>
      <c r="D5" s="42"/>
      <c r="E5" s="144" t="s">
        <v>25</v>
      </c>
      <c r="F5" s="144"/>
      <c r="G5" s="145"/>
      <c r="H5" s="18">
        <v>1</v>
      </c>
      <c r="J5"/>
      <c r="K5"/>
      <c r="L5"/>
      <c r="M5"/>
    </row>
    <row r="6" spans="3:14" s="8" customFormat="1" ht="12.75">
      <c r="C6" s="17"/>
      <c r="D6" s="33"/>
      <c r="J6" s="95" t="s">
        <v>103</v>
      </c>
      <c r="K6" s="140" t="s">
        <v>102</v>
      </c>
      <c r="L6" s="140"/>
      <c r="M6" s="140"/>
      <c r="N6" s="141"/>
    </row>
    <row r="7" spans="1:18" s="8" customFormat="1" ht="12.75">
      <c r="A7" s="160" t="s">
        <v>32</v>
      </c>
      <c r="B7" s="161"/>
      <c r="C7" s="96">
        <f>IF(MIN(K11,O11,S11,X11,AB11,AF11,AJ11,AN11,AR11,AV11,AZ11,BD11,BH11,BL11,BP11)&gt;0,MIN(K11,O11,S11,X11,AB11,AF11,AJ11,AN11,AR11,AV11,AZ11,BD11,BH11,BL11,BP11),"")</f>
        <v>33.23</v>
      </c>
      <c r="D7" s="97" t="str">
        <f>IF(ISERROR(HLOOKUP(C7,J8:BR10,2,FALSE)),"",HLOOKUP(C7,J8:BR10,2,FALSE))</f>
        <v>Round 10</v>
      </c>
      <c r="E7" s="16"/>
      <c r="F7" s="152" t="s">
        <v>95</v>
      </c>
      <c r="G7" s="153"/>
      <c r="H7" s="154"/>
      <c r="I7" s="43"/>
      <c r="J7" s="44"/>
      <c r="K7" s="24"/>
      <c r="L7" s="24"/>
      <c r="N7" s="17"/>
      <c r="O7" s="17"/>
      <c r="P7" s="17"/>
      <c r="Q7" s="23"/>
      <c r="R7" s="44"/>
    </row>
    <row r="8" spans="1:69" s="8" customFormat="1" ht="12.75" hidden="1">
      <c r="A8" s="47"/>
      <c r="B8" s="48"/>
      <c r="C8" s="29"/>
      <c r="D8" s="33"/>
      <c r="J8" s="17" t="s">
        <v>35</v>
      </c>
      <c r="K8" s="24">
        <f>IF(MIN(J11:J85)&gt;0,MIN(J11:J85),"")</f>
        <v>46.35</v>
      </c>
      <c r="L8" s="24"/>
      <c r="N8" s="17" t="s">
        <v>35</v>
      </c>
      <c r="O8" s="24">
        <f>IF(MIN(N11:N85)&gt;0,MIN(N11:N85),"")</f>
        <v>40.64</v>
      </c>
      <c r="P8" s="24"/>
      <c r="R8" s="17" t="s">
        <v>35</v>
      </c>
      <c r="S8" s="24">
        <f>IF(MIN(R11:R85)&gt;0,MIN(R11:R85),"")</f>
        <v>39.96</v>
      </c>
      <c r="T8" s="24"/>
      <c r="U8" s="24"/>
      <c r="W8" s="17" t="s">
        <v>35</v>
      </c>
      <c r="X8" s="24">
        <f>IF(MIN(W11:W85)&gt;0,MIN(W11:W85),"")</f>
        <v>35.33</v>
      </c>
      <c r="Y8" s="24"/>
      <c r="AA8" s="17" t="s">
        <v>35</v>
      </c>
      <c r="AB8" s="24">
        <f>IF(MIN(AA11:AA85)&gt;0,MIN(AA11:AA85),"")</f>
        <v>37.99</v>
      </c>
      <c r="AC8" s="24"/>
      <c r="AE8" s="17" t="s">
        <v>35</v>
      </c>
      <c r="AF8" s="24">
        <f>IF(MIN(AE11:AE85)&gt;0,MIN(AE11:AE85),"")</f>
        <v>35.64</v>
      </c>
      <c r="AG8" s="24"/>
      <c r="AI8" s="17" t="s">
        <v>35</v>
      </c>
      <c r="AJ8" s="24">
        <f>IF(MIN(AI11:AI85)&gt;0,MIN(AI11:AI85),"")</f>
        <v>39.11</v>
      </c>
      <c r="AK8" s="24"/>
      <c r="AM8" s="17" t="s">
        <v>35</v>
      </c>
      <c r="AN8" s="24">
        <f>IF(MIN(AM11:AM85)&gt;0,MIN(AM11:AM85),"")</f>
        <v>39.12</v>
      </c>
      <c r="AO8" s="24"/>
      <c r="AQ8" s="17" t="s">
        <v>35</v>
      </c>
      <c r="AR8" s="24">
        <f>IF(MIN(AQ11:AQ85)&gt;0,MIN(AQ11:AQ85),"")</f>
        <v>38.23</v>
      </c>
      <c r="AS8" s="24"/>
      <c r="AU8" s="17" t="s">
        <v>35</v>
      </c>
      <c r="AV8" s="24">
        <f>IF(MIN(AU11:AU85)&gt;0,MIN(AU11:AU85),"")</f>
        <v>33.23</v>
      </c>
      <c r="AW8" s="24"/>
      <c r="AY8" s="17" t="s">
        <v>35</v>
      </c>
      <c r="AZ8" s="24">
        <f>IF(MIN(AY11:AY85)&gt;0,MIN(AY11:AY85),"")</f>
        <v>37.81</v>
      </c>
      <c r="BA8" s="24"/>
      <c r="BC8" s="17" t="s">
        <v>35</v>
      </c>
      <c r="BD8" s="24">
        <f>IF(MIN(BC11:BC85)&gt;0,MIN(BC11:BC85),"")</f>
        <v>37.51</v>
      </c>
      <c r="BE8" s="24"/>
      <c r="BG8" s="17" t="s">
        <v>35</v>
      </c>
      <c r="BH8" s="24">
        <f>IF(MIN(BG11:BG85)&gt;0,MIN(BG11:BG85),"")</f>
        <v>38.31</v>
      </c>
      <c r="BI8" s="24"/>
      <c r="BK8" s="17" t="s">
        <v>35</v>
      </c>
      <c r="BL8" s="24">
        <f>IF(MIN(BK11:BK85)&gt;0,MIN(BK11:BK85),"")</f>
        <v>33.48</v>
      </c>
      <c r="BM8" s="24"/>
      <c r="BO8" s="17" t="s">
        <v>35</v>
      </c>
      <c r="BP8" s="24">
        <f>IF(MIN(BO11:BO85)&gt;0,MIN(BO11:BO85),"")</f>
        <v>39.1</v>
      </c>
      <c r="BQ8" s="24"/>
    </row>
    <row r="9" spans="1:69" s="8" customFormat="1" ht="12.75" hidden="1">
      <c r="A9" s="47"/>
      <c r="B9" s="48"/>
      <c r="C9" s="29"/>
      <c r="D9" s="33"/>
      <c r="J9" s="17"/>
      <c r="K9" s="24" t="s">
        <v>1</v>
      </c>
      <c r="L9" s="24"/>
      <c r="N9" s="17"/>
      <c r="O9" s="24" t="s">
        <v>4</v>
      </c>
      <c r="P9" s="24"/>
      <c r="R9" s="17"/>
      <c r="S9" s="24" t="s">
        <v>5</v>
      </c>
      <c r="T9" s="24"/>
      <c r="U9" s="24"/>
      <c r="W9" s="17"/>
      <c r="X9" s="24" t="s">
        <v>6</v>
      </c>
      <c r="Y9" s="24"/>
      <c r="AA9" s="17"/>
      <c r="AB9" s="24" t="s">
        <v>7</v>
      </c>
      <c r="AC9" s="24"/>
      <c r="AE9" s="17"/>
      <c r="AF9" s="24" t="s">
        <v>8</v>
      </c>
      <c r="AG9" s="24"/>
      <c r="AI9" s="17"/>
      <c r="AJ9" s="24" t="s">
        <v>9</v>
      </c>
      <c r="AK9" s="24"/>
      <c r="AM9" s="17"/>
      <c r="AN9" s="24" t="s">
        <v>10</v>
      </c>
      <c r="AO9" s="24"/>
      <c r="AQ9" s="17"/>
      <c r="AR9" s="24" t="s">
        <v>11</v>
      </c>
      <c r="AS9" s="24"/>
      <c r="AU9" s="17"/>
      <c r="AV9" s="24" t="s">
        <v>12</v>
      </c>
      <c r="AW9" s="24"/>
      <c r="AY9" s="17"/>
      <c r="AZ9" s="24" t="s">
        <v>13</v>
      </c>
      <c r="BA9" s="24"/>
      <c r="BC9" s="17"/>
      <c r="BD9" s="24" t="s">
        <v>14</v>
      </c>
      <c r="BE9" s="24"/>
      <c r="BG9" s="17"/>
      <c r="BH9" s="24" t="s">
        <v>15</v>
      </c>
      <c r="BI9" s="24"/>
      <c r="BK9" s="17"/>
      <c r="BL9" s="24" t="s">
        <v>16</v>
      </c>
      <c r="BM9" s="24"/>
      <c r="BO9" s="17"/>
      <c r="BP9" s="24" t="s">
        <v>17</v>
      </c>
      <c r="BQ9" s="24"/>
    </row>
    <row r="10" spans="1:70" s="8" customFormat="1" ht="12.75">
      <c r="A10" s="49"/>
      <c r="B10" s="50" t="s">
        <v>33</v>
      </c>
      <c r="C10" s="149" t="str">
        <f>IF(ISERROR(HLOOKUP(C7,J8:BR10,3,FALSE)),"",HLOOKUP(C7,J8:BR10,3,FALSE))</f>
        <v>Mark Southall</v>
      </c>
      <c r="D10" s="150"/>
      <c r="E10" s="16"/>
      <c r="F10" s="42"/>
      <c r="G10" s="42"/>
      <c r="H10" s="43"/>
      <c r="I10" s="43"/>
      <c r="J10" s="44" t="s">
        <v>34</v>
      </c>
      <c r="K10" s="151" t="str">
        <f>IF(ISERROR(VLOOKUP(K11,J13:L87,3,FALSE)),"",VLOOKUP(K11,J13:L87,3,FALSE))</f>
        <v>Mike Shellim</v>
      </c>
      <c r="L10" s="151"/>
      <c r="M10" s="151"/>
      <c r="N10" s="44" t="s">
        <v>34</v>
      </c>
      <c r="O10" s="142" t="str">
        <f>IF(ISERROR(VLOOKUP(O11,N13:P87,3,FALSE)),"",VLOOKUP(O11,N13:P87,3,FALSE))</f>
        <v>Kevin Newton</v>
      </c>
      <c r="P10" s="142"/>
      <c r="Q10" s="143"/>
      <c r="R10" s="44" t="s">
        <v>34</v>
      </c>
      <c r="S10" s="151" t="str">
        <f>IF(ISERROR(VLOOKUP(S11,R13:T87,3,FALSE)),"",VLOOKUP(S11,R13:T87,3,FALSE))</f>
        <v>Mark Southall</v>
      </c>
      <c r="T10" s="151"/>
      <c r="U10" s="151"/>
      <c r="V10" s="151"/>
      <c r="W10" s="44" t="s">
        <v>34</v>
      </c>
      <c r="X10" s="142" t="str">
        <f>IF(ISERROR(VLOOKUP(X11,W13:Y87,3,FALSE)),"",VLOOKUP(X11,W13:Y87,3,FALSE))</f>
        <v>Mark Southall</v>
      </c>
      <c r="Y10" s="142"/>
      <c r="Z10" s="143"/>
      <c r="AA10" s="44" t="s">
        <v>34</v>
      </c>
      <c r="AB10" s="142" t="str">
        <f>IF(ISERROR(VLOOKUP(AB11,AA13:AC87,3,FALSE)),"",VLOOKUP(AB11,AA13:AC87,3,FALSE))</f>
        <v>Kevin Newton</v>
      </c>
      <c r="AC10" s="142"/>
      <c r="AD10" s="143"/>
      <c r="AE10" s="44" t="s">
        <v>34</v>
      </c>
      <c r="AF10" s="142" t="str">
        <f>IF(ISERROR(VLOOKUP(AF11,AE13:AG87,3,FALSE)),"",VLOOKUP(AF11,AE13:AG87,3,FALSE))</f>
        <v>Andy Freeman</v>
      </c>
      <c r="AG10" s="142"/>
      <c r="AH10" s="143"/>
      <c r="AI10" s="44" t="s">
        <v>34</v>
      </c>
      <c r="AJ10" s="142" t="str">
        <f>IF(ISERROR(VLOOKUP(AJ11,AI13:AK87,3,FALSE)),"",VLOOKUP(AJ11,AI13:AK87,3,FALSE))</f>
        <v>Mike Shellim</v>
      </c>
      <c r="AK10" s="142"/>
      <c r="AL10" s="143"/>
      <c r="AM10" s="44" t="s">
        <v>34</v>
      </c>
      <c r="AN10" s="142" t="str">
        <f>IF(ISERROR(VLOOKUP(AN11,AM13:AO87,3,FALSE)),"",VLOOKUP(AN11,AM13:AO87,3,FALSE))</f>
        <v>Andy Freeman</v>
      </c>
      <c r="AO10" s="142"/>
      <c r="AP10" s="143"/>
      <c r="AQ10" s="44" t="s">
        <v>34</v>
      </c>
      <c r="AR10" s="142" t="str">
        <f>IF(ISERROR(VLOOKUP(AR11,AQ13:AS87,3,FALSE)),"",VLOOKUP(AR11,AQ13:AS87,3,FALSE))</f>
        <v>Mark Southall</v>
      </c>
      <c r="AS10" s="142"/>
      <c r="AT10" s="143"/>
      <c r="AU10" s="44" t="s">
        <v>34</v>
      </c>
      <c r="AV10" s="142" t="str">
        <f>IF(ISERROR(VLOOKUP(AV11,AU13:AW87,3,FALSE)),"",VLOOKUP(AV11,AU13:AW87,3,FALSE))</f>
        <v>Mark Southall</v>
      </c>
      <c r="AW10" s="142"/>
      <c r="AX10" s="143"/>
      <c r="AY10" s="44" t="s">
        <v>34</v>
      </c>
      <c r="AZ10" s="142" t="str">
        <f>IF(ISERROR(VLOOKUP(AZ11,AY13:BA87,3,FALSE)),"",VLOOKUP(AZ11,AY13:BA87,3,FALSE))</f>
        <v>Mike Shellim</v>
      </c>
      <c r="BA10" s="142"/>
      <c r="BB10" s="143"/>
      <c r="BC10" s="44" t="s">
        <v>34</v>
      </c>
      <c r="BD10" s="142" t="str">
        <f>IF(ISERROR(VLOOKUP(BD11,BC13:BE87,3,FALSE)),"",VLOOKUP(BD11,BC13:BE87,3,FALSE))</f>
        <v>Mike Shellim</v>
      </c>
      <c r="BE10" s="142"/>
      <c r="BF10" s="143"/>
      <c r="BG10" s="44" t="s">
        <v>34</v>
      </c>
      <c r="BH10" s="142" t="str">
        <f>IF(ISERROR(VLOOKUP(BH11,BG13:BI87,3,FALSE)),"",VLOOKUP(BH11,BG13:BI87,3,FALSE))</f>
        <v>Mark Southall</v>
      </c>
      <c r="BI10" s="142"/>
      <c r="BJ10" s="143"/>
      <c r="BK10" s="44" t="s">
        <v>34</v>
      </c>
      <c r="BL10" s="142" t="str">
        <f>IF(ISERROR(VLOOKUP(BL11,BK13:BM87,3,FALSE)),"",VLOOKUP(BL11,BK13:BM87,3,FALSE))</f>
        <v>Kevin Newton</v>
      </c>
      <c r="BM10" s="142"/>
      <c r="BN10" s="143"/>
      <c r="BO10" s="44" t="s">
        <v>34</v>
      </c>
      <c r="BP10" s="142" t="str">
        <f>IF(ISERROR(VLOOKUP(BP11,BO13:BQ87,3,FALSE)),"",VLOOKUP(BP11,BO13:BQ87,3,FALSE))</f>
        <v>Mark Southall</v>
      </c>
      <c r="BQ10" s="142"/>
      <c r="BR10" s="143"/>
    </row>
    <row r="11" spans="1:69" s="8" customFormat="1" ht="12.75">
      <c r="A11" s="20"/>
      <c r="B11" s="45"/>
      <c r="C11" s="29"/>
      <c r="D11" s="33"/>
      <c r="J11" s="17" t="s">
        <v>104</v>
      </c>
      <c r="K11" s="24">
        <f>IF(MIN(J13:J87)&gt;0,MIN(J13:J87),"")</f>
        <v>46.35</v>
      </c>
      <c r="L11" s="24"/>
      <c r="N11" s="17" t="s">
        <v>104</v>
      </c>
      <c r="O11" s="24">
        <f>IF(MIN(N13:N87)&gt;0,MIN(N13:N87),"")</f>
        <v>40.64</v>
      </c>
      <c r="P11" s="24"/>
      <c r="R11" s="17" t="s">
        <v>104</v>
      </c>
      <c r="S11" s="24">
        <f>IF(MIN(R13:R87)&gt;0,MIN(R13:R87),"")</f>
        <v>39.96</v>
      </c>
      <c r="T11" s="24"/>
      <c r="U11" s="24"/>
      <c r="W11" s="17" t="s">
        <v>104</v>
      </c>
      <c r="X11" s="24">
        <f>IF(MIN(W13:W87)&gt;0,MIN(W13:W87),"")</f>
        <v>35.33</v>
      </c>
      <c r="Y11" s="24"/>
      <c r="AA11" s="17" t="s">
        <v>104</v>
      </c>
      <c r="AB11" s="24">
        <f>IF(MIN(AA13:AA87)&gt;0,MIN(AA13:AA87),"")</f>
        <v>37.99</v>
      </c>
      <c r="AC11" s="24"/>
      <c r="AE11" s="17" t="s">
        <v>104</v>
      </c>
      <c r="AF11" s="24">
        <f>IF(MIN(AE13:AE87)&gt;0,MIN(AE13:AE87),"")</f>
        <v>35.64</v>
      </c>
      <c r="AG11" s="24"/>
      <c r="AI11" s="17" t="s">
        <v>104</v>
      </c>
      <c r="AJ11" s="24">
        <f>IF(MIN(AI13:AI87)&gt;0,MIN(AI13:AI87),"")</f>
        <v>39.11</v>
      </c>
      <c r="AK11" s="24"/>
      <c r="AM11" s="17" t="s">
        <v>104</v>
      </c>
      <c r="AN11" s="24">
        <f>IF(MIN(AM13:AM87)&gt;0,MIN(AM13:AM87),"")</f>
        <v>39.12</v>
      </c>
      <c r="AO11" s="24"/>
      <c r="AQ11" s="17" t="s">
        <v>104</v>
      </c>
      <c r="AR11" s="24">
        <f>IF(MIN(AQ13:AQ87)&gt;0,MIN(AQ13:AQ87),"")</f>
        <v>38.23</v>
      </c>
      <c r="AS11" s="24"/>
      <c r="AU11" s="17" t="s">
        <v>104</v>
      </c>
      <c r="AV11" s="24">
        <f>IF(MIN(AU13:AU87)&gt;0,MIN(AU13:AU87),"")</f>
        <v>33.23</v>
      </c>
      <c r="AW11" s="24"/>
      <c r="AY11" s="17" t="s">
        <v>104</v>
      </c>
      <c r="AZ11" s="24">
        <f>IF(MIN(AY13:AY87)&gt;0,MIN(AY13:AY87),"")</f>
        <v>37.81</v>
      </c>
      <c r="BA11" s="24"/>
      <c r="BC11" s="17" t="s">
        <v>104</v>
      </c>
      <c r="BD11" s="24">
        <f>IF(MIN(BC13:BC87)&gt;0,MIN(BC13:BC87),"")</f>
        <v>37.51</v>
      </c>
      <c r="BE11" s="24"/>
      <c r="BG11" s="17" t="s">
        <v>104</v>
      </c>
      <c r="BH11" s="24">
        <f>IF(MIN(BG13:BG87)&gt;0,MIN(BG13:BG87),"")</f>
        <v>38.31</v>
      </c>
      <c r="BI11" s="24"/>
      <c r="BK11" s="17" t="s">
        <v>104</v>
      </c>
      <c r="BL11" s="24">
        <f>IF(MIN(BK13:BK87)&gt;0,MIN(BK13:BK87),"")</f>
        <v>33.48</v>
      </c>
      <c r="BM11" s="24"/>
      <c r="BO11" s="17" t="s">
        <v>104</v>
      </c>
      <c r="BP11" s="24">
        <f>IF(MIN(BO13:BO87)&gt;0,MIN(BO13:BO87),"")</f>
        <v>39.1</v>
      </c>
      <c r="BQ11" s="24"/>
    </row>
    <row r="12" spans="1:70" s="5" customFormat="1" ht="38.25">
      <c r="A12" s="6" t="s">
        <v>24</v>
      </c>
      <c r="B12" s="6" t="s">
        <v>0</v>
      </c>
      <c r="C12" s="6" t="s">
        <v>36</v>
      </c>
      <c r="D12" s="6" t="s">
        <v>37</v>
      </c>
      <c r="E12" s="6" t="s">
        <v>29</v>
      </c>
      <c r="F12" s="6" t="s">
        <v>18</v>
      </c>
      <c r="G12" s="6" t="s">
        <v>30</v>
      </c>
      <c r="H12" s="6" t="s">
        <v>38</v>
      </c>
      <c r="I12" s="6" t="s">
        <v>120</v>
      </c>
      <c r="J12" s="4" t="s">
        <v>40</v>
      </c>
      <c r="K12" s="4" t="s">
        <v>2</v>
      </c>
      <c r="L12" s="4"/>
      <c r="M12" s="4" t="s">
        <v>3</v>
      </c>
      <c r="N12" s="4" t="s">
        <v>41</v>
      </c>
      <c r="O12" s="4" t="s">
        <v>2</v>
      </c>
      <c r="P12" s="4"/>
      <c r="Q12" s="4" t="s">
        <v>3</v>
      </c>
      <c r="R12" s="4" t="s">
        <v>42</v>
      </c>
      <c r="S12" s="4" t="s">
        <v>2</v>
      </c>
      <c r="T12" s="4"/>
      <c r="U12" s="4"/>
      <c r="V12" s="4" t="s">
        <v>3</v>
      </c>
      <c r="W12" s="4" t="s">
        <v>43</v>
      </c>
      <c r="X12" s="4" t="s">
        <v>2</v>
      </c>
      <c r="Y12" s="4"/>
      <c r="Z12" s="4" t="s">
        <v>3</v>
      </c>
      <c r="AA12" s="4" t="s">
        <v>44</v>
      </c>
      <c r="AB12" s="4" t="s">
        <v>2</v>
      </c>
      <c r="AC12" s="4"/>
      <c r="AD12" s="4" t="s">
        <v>3</v>
      </c>
      <c r="AE12" s="4" t="s">
        <v>45</v>
      </c>
      <c r="AF12" s="4" t="s">
        <v>2</v>
      </c>
      <c r="AG12" s="4"/>
      <c r="AH12" s="4" t="s">
        <v>3</v>
      </c>
      <c r="AI12" s="4" t="s">
        <v>46</v>
      </c>
      <c r="AJ12" s="4" t="s">
        <v>2</v>
      </c>
      <c r="AK12" s="4"/>
      <c r="AL12" s="4" t="s">
        <v>3</v>
      </c>
      <c r="AM12" s="4" t="s">
        <v>47</v>
      </c>
      <c r="AN12" s="4" t="s">
        <v>2</v>
      </c>
      <c r="AO12" s="4"/>
      <c r="AP12" s="4" t="s">
        <v>3</v>
      </c>
      <c r="AQ12" s="4" t="s">
        <v>48</v>
      </c>
      <c r="AR12" s="4" t="s">
        <v>2</v>
      </c>
      <c r="AS12" s="4"/>
      <c r="AT12" s="4" t="s">
        <v>3</v>
      </c>
      <c r="AU12" s="4" t="s">
        <v>39</v>
      </c>
      <c r="AV12" s="4" t="s">
        <v>2</v>
      </c>
      <c r="AW12" s="4"/>
      <c r="AX12" s="4" t="s">
        <v>3</v>
      </c>
      <c r="AY12" s="4" t="s">
        <v>49</v>
      </c>
      <c r="AZ12" s="4" t="s">
        <v>2</v>
      </c>
      <c r="BA12" s="4"/>
      <c r="BB12" s="4" t="s">
        <v>3</v>
      </c>
      <c r="BC12" s="4" t="s">
        <v>50</v>
      </c>
      <c r="BD12" s="4" t="s">
        <v>2</v>
      </c>
      <c r="BE12" s="4"/>
      <c r="BF12" s="4" t="s">
        <v>3</v>
      </c>
      <c r="BG12" s="4" t="s">
        <v>51</v>
      </c>
      <c r="BH12" s="4" t="s">
        <v>2</v>
      </c>
      <c r="BI12" s="4"/>
      <c r="BJ12" s="4" t="s">
        <v>3</v>
      </c>
      <c r="BK12" s="4" t="s">
        <v>52</v>
      </c>
      <c r="BL12" s="4" t="s">
        <v>2</v>
      </c>
      <c r="BM12" s="4"/>
      <c r="BN12" s="4" t="s">
        <v>3</v>
      </c>
      <c r="BO12" s="4" t="s">
        <v>53</v>
      </c>
      <c r="BP12" s="4" t="s">
        <v>2</v>
      </c>
      <c r="BQ12" s="4"/>
      <c r="BR12" s="4" t="s">
        <v>3</v>
      </c>
    </row>
    <row r="13" spans="1:70" ht="12.75">
      <c r="A13" s="6">
        <v>1</v>
      </c>
      <c r="B13" s="66" t="s">
        <v>141</v>
      </c>
      <c r="C13" s="133" t="s">
        <v>125</v>
      </c>
      <c r="D13" s="3" t="s">
        <v>144</v>
      </c>
      <c r="E13" s="70">
        <f aca="true" t="shared" si="0" ref="E13:E44">IF(SUM(F253:AA253)-G13&gt;0.01,SUM(F253:AA253)-G13,"")</f>
        <v>6315.1115302455655</v>
      </c>
      <c r="F13" s="46">
        <f>IF(E13&lt;&gt;"",RANK(E13,$E$13:$E$87,0),"")</f>
        <v>13</v>
      </c>
      <c r="G13" s="89"/>
      <c r="H13" s="66"/>
      <c r="I13" s="94"/>
      <c r="J13" s="94">
        <v>79.84</v>
      </c>
      <c r="K13" s="92">
        <f>IF(ISERROR(MIN(J$13:J$87)/J13*1000),0,MIN(J$13:J$87)/J13*1000)</f>
        <v>580.5360721442886</v>
      </c>
      <c r="L13" s="19" t="str">
        <f>IF(B13&gt;0,B13,"")</f>
        <v>Peter Reimer</v>
      </c>
      <c r="M13" s="92">
        <f>F253</f>
        <v>580.5360721442886</v>
      </c>
      <c r="N13" s="94"/>
      <c r="O13" s="92">
        <f>IF(ISERROR(MIN(N$13:N$87)/N13*1000),0,MIN(N$13:N$87)/N13*1000)</f>
        <v>0</v>
      </c>
      <c r="P13" s="92" t="str">
        <f>IF(B13&gt;0,B13,"")</f>
        <v>Peter Reimer</v>
      </c>
      <c r="Q13" s="92">
        <f>H253</f>
        <v>0</v>
      </c>
      <c r="R13" s="94">
        <v>76.55</v>
      </c>
      <c r="S13" s="92">
        <f aca="true" t="shared" si="1" ref="S13:S76">IF(ISERROR(MIN(R$13:R$87)/R13*1000),0,MIN(R$13:R$87)/R13*1000)</f>
        <v>522.0117570215546</v>
      </c>
      <c r="T13" s="92" t="str">
        <f>IF(B13&gt;0,B13,"")</f>
        <v>Peter Reimer</v>
      </c>
      <c r="U13" s="92" t="str">
        <f aca="true" t="shared" si="2" ref="U13:U76">IF($B13&gt;0,$B13,"")</f>
        <v>Peter Reimer</v>
      </c>
      <c r="V13" s="92">
        <f>J253</f>
        <v>522.0117570215546</v>
      </c>
      <c r="W13" s="94">
        <v>69.95</v>
      </c>
      <c r="X13" s="92">
        <f aca="true" t="shared" si="3" ref="X13:X76">IF(ISERROR(MIN(W$13:W$87)/W13*1000),0,MIN(W$13:W$87)/W13*1000)</f>
        <v>505.0750536097212</v>
      </c>
      <c r="Y13" s="92" t="str">
        <f aca="true" t="shared" si="4" ref="Y13:Y76">IF($B13&gt;0,$B13,"")</f>
        <v>Peter Reimer</v>
      </c>
      <c r="Z13" s="92">
        <f>K253</f>
        <v>505.0750536097212</v>
      </c>
      <c r="AA13" s="94">
        <v>88.13</v>
      </c>
      <c r="AB13" s="92">
        <f aca="true" t="shared" si="5" ref="AB13:AB76">IF(ISERROR(MIN(AA$13:AA$87)/AA13*1000),0,MIN(AA$13:AA$87)/AA13*1000)</f>
        <v>431.06774083739936</v>
      </c>
      <c r="AC13" s="92" t="str">
        <f aca="true" t="shared" si="6" ref="AC13:AC76">IF($B13&gt;0,$B13,"")</f>
        <v>Peter Reimer</v>
      </c>
      <c r="AD13" s="92">
        <f>M253</f>
        <v>431.06774083739936</v>
      </c>
      <c r="AE13" s="94"/>
      <c r="AF13" s="92">
        <f aca="true" t="shared" si="7" ref="AF13:AF76">IF(ISERROR(MIN(AE$13:AE$87)/AE13*1000),0,MIN(AE$13:AE$87)/AE13*1000)</f>
        <v>0</v>
      </c>
      <c r="AG13" s="92" t="str">
        <f aca="true" t="shared" si="8" ref="AG13:AG76">IF($B13&gt;0,$B13,"")</f>
        <v>Peter Reimer</v>
      </c>
      <c r="AH13" s="92">
        <f>N253</f>
        <v>6E-06</v>
      </c>
      <c r="AI13" s="94"/>
      <c r="AJ13" s="92">
        <f aca="true" t="shared" si="9" ref="AJ13:AJ76">IF(ISERROR(MIN(AI$13:AI$87)/AI13*1000),0,MIN(AI$13:AI$87)/AI13*1000)</f>
        <v>0</v>
      </c>
      <c r="AK13" s="92" t="str">
        <f aca="true" t="shared" si="10" ref="AK13:AK76">IF($B13&gt;0,$B13,"")</f>
        <v>Peter Reimer</v>
      </c>
      <c r="AL13" s="92">
        <f>O253</f>
        <v>7E-06</v>
      </c>
      <c r="AM13" s="94">
        <v>71.42</v>
      </c>
      <c r="AN13" s="92">
        <f aca="true" t="shared" si="11" ref="AN13:AN76">IF(ISERROR(MIN(AM$13:AM$87)/AM13*1000),0,MIN(AM$13:AM$87)/AM13*1000)</f>
        <v>547.7457294875384</v>
      </c>
      <c r="AO13" s="92" t="str">
        <f aca="true" t="shared" si="12" ref="AO13:AO76">IF($B13&gt;0,$B13,"")</f>
        <v>Peter Reimer</v>
      </c>
      <c r="AP13" s="92">
        <f>Q253</f>
        <v>547.7457294875384</v>
      </c>
      <c r="AQ13" s="94">
        <v>65.56</v>
      </c>
      <c r="AR13" s="92">
        <f aca="true" t="shared" si="13" ref="AR13:AR76">IF(ISERROR(MIN(AQ$13:AQ$87)/AQ13*1000),0,MIN(AQ$13:AQ$87)/AQ13*1000)</f>
        <v>583.129957291031</v>
      </c>
      <c r="AS13" s="92" t="str">
        <f aca="true" t="shared" si="14" ref="AS13:AS76">IF($B13&gt;0,$B13,"")</f>
        <v>Peter Reimer</v>
      </c>
      <c r="AT13" s="92">
        <f>R253</f>
        <v>583.129957291031</v>
      </c>
      <c r="AU13" s="94">
        <v>69.33</v>
      </c>
      <c r="AV13" s="92">
        <f aca="true" t="shared" si="15" ref="AV13:AV76">IF(ISERROR(MIN(AU$13:AU$87)/AU13*1000),0,MIN(AU$13:AU$87)/AU13*1000)</f>
        <v>479.30188951391887</v>
      </c>
      <c r="AW13" s="92" t="str">
        <f aca="true" t="shared" si="16" ref="AW13:AW76">IF($B13&gt;0,$B13,"")</f>
        <v>Peter Reimer</v>
      </c>
      <c r="AX13" s="92">
        <f>S253</f>
        <v>479.30188951391887</v>
      </c>
      <c r="AY13" s="94">
        <v>78.05</v>
      </c>
      <c r="AZ13" s="92">
        <f aca="true" t="shared" si="17" ref="AZ13:AZ76">IF(ISERROR(MIN(AY$13:AY$87)/AY13*1000),0,MIN(AY$13:AY$87)/AY13*1000)</f>
        <v>484.4330557335042</v>
      </c>
      <c r="BA13" s="92" t="str">
        <f aca="true" t="shared" si="18" ref="BA13:BA76">IF($B13&gt;0,$B13,"")</f>
        <v>Peter Reimer</v>
      </c>
      <c r="BB13" s="92">
        <f>V253</f>
        <v>484.4330557335042</v>
      </c>
      <c r="BC13" s="94">
        <v>68.72</v>
      </c>
      <c r="BD13" s="92">
        <f aca="true" t="shared" si="19" ref="BD13:BD76">IF(ISERROR(MIN(BC$13:BC$87)/BC13*1000),0,MIN(BC$13:BC$87)/BC13*1000)</f>
        <v>545.8381839348078</v>
      </c>
      <c r="BE13" s="92" t="str">
        <f>IF($B13&gt;0,$B13,"")</f>
        <v>Peter Reimer</v>
      </c>
      <c r="BF13" s="92">
        <f>W253</f>
        <v>545.8381839348078</v>
      </c>
      <c r="BG13" s="94">
        <v>68.55</v>
      </c>
      <c r="BH13" s="92">
        <f aca="true" t="shared" si="20" ref="BH13:BH76">IF(ISERROR(MIN(BG$13:BG$87)/BG13*1000),0,MIN(BG$13:BG$87)/BG13*1000)</f>
        <v>558.8621444201314</v>
      </c>
      <c r="BI13" s="92" t="str">
        <f>IF(B13&gt;0,B13,"")</f>
        <v>Peter Reimer</v>
      </c>
      <c r="BJ13" s="92">
        <f>X253</f>
        <v>558.8621444201314</v>
      </c>
      <c r="BK13" s="94">
        <v>72.16</v>
      </c>
      <c r="BL13" s="92">
        <f aca="true" t="shared" si="21" ref="BL13:BL76">IF(ISERROR(MIN(BK$13:BK$87)/BK13*1000),0,MIN(BK$13:BK$87)/BK13*1000)</f>
        <v>463.96895787139687</v>
      </c>
      <c r="BM13" s="92" t="str">
        <f>IF(B13&gt;0,B13,"")</f>
        <v>Peter Reimer</v>
      </c>
      <c r="BN13" s="92">
        <f>Z253</f>
        <v>463.96895787139687</v>
      </c>
      <c r="BO13" s="94">
        <v>63.77</v>
      </c>
      <c r="BP13" s="92">
        <f aca="true" t="shared" si="22" ref="BP13:BP76">IF(ISERROR(MIN(BO$13:BO$87)/BO13*1000),0,MIN(BO$13:BO$87)/BO13*1000)</f>
        <v>613.140975380273</v>
      </c>
      <c r="BQ13" s="92" t="str">
        <f>IF(B13&gt;0,B13,"")</f>
        <v>Peter Reimer</v>
      </c>
      <c r="BR13" s="92">
        <f>AA253</f>
        <v>613.140975380273</v>
      </c>
    </row>
    <row r="14" spans="1:70" ht="12.75">
      <c r="A14" s="6">
        <f>A13+1</f>
        <v>2</v>
      </c>
      <c r="B14" s="66" t="s">
        <v>122</v>
      </c>
      <c r="C14" s="134">
        <v>82</v>
      </c>
      <c r="D14" s="3" t="s">
        <v>145</v>
      </c>
      <c r="E14" s="70">
        <f t="shared" si="0"/>
        <v>11382.777586110622</v>
      </c>
      <c r="F14" s="46">
        <f aca="true" t="shared" si="23" ref="F14:F77">IF(E14&lt;&gt;"",RANK(E14,$E$13:$E$87,0),"")</f>
        <v>9</v>
      </c>
      <c r="G14" s="89"/>
      <c r="H14" s="66"/>
      <c r="I14" s="94"/>
      <c r="J14" s="94">
        <v>53.01</v>
      </c>
      <c r="K14" s="92">
        <f aca="true" t="shared" si="24" ref="K14:K77">IF(ISERROR(MIN(J$13:J$87)/J14*1000),0,MIN(J$13:J$87)/J14*1000)</f>
        <v>874.3633276740238</v>
      </c>
      <c r="L14" s="19" t="str">
        <f>IF(B14&gt;0,B14,"")</f>
        <v>Ian Mason</v>
      </c>
      <c r="M14" s="92">
        <f>F254</f>
        <v>874.3633276740238</v>
      </c>
      <c r="N14" s="94">
        <v>46.59</v>
      </c>
      <c r="O14" s="92">
        <f aca="true" t="shared" si="25" ref="O14:O77">IF(ISERROR(MIN(N$13:N$87)/N14*1000),0,MIN(N$13:N$87)/N14*1000)</f>
        <v>872.2901910281175</v>
      </c>
      <c r="P14" s="92" t="str">
        <f>IF(B14&gt;0,B14,"")</f>
        <v>Ian Mason</v>
      </c>
      <c r="Q14" s="92">
        <f>H254</f>
        <v>872.2901910281175</v>
      </c>
      <c r="R14" s="94">
        <v>52.12</v>
      </c>
      <c r="S14" s="92">
        <f t="shared" si="1"/>
        <v>766.6922486569455</v>
      </c>
      <c r="T14" s="92" t="str">
        <f>IF(B14&gt;0,B14,"")</f>
        <v>Ian Mason</v>
      </c>
      <c r="U14" s="92" t="str">
        <f>IF($B14&gt;0,$B14,"")</f>
        <v>Ian Mason</v>
      </c>
      <c r="V14" s="92">
        <f>J254</f>
        <v>766.6922486569455</v>
      </c>
      <c r="W14" s="94">
        <v>53.12</v>
      </c>
      <c r="X14" s="92">
        <f t="shared" si="3"/>
        <v>665.097891566265</v>
      </c>
      <c r="Y14" s="92" t="str">
        <f>IF($B14&gt;0,$B14,"")</f>
        <v>Ian Mason</v>
      </c>
      <c r="Z14" s="92">
        <f>K254</f>
        <v>0</v>
      </c>
      <c r="AA14" s="94">
        <v>51.02</v>
      </c>
      <c r="AB14" s="92">
        <f t="shared" si="5"/>
        <v>744.609956879655</v>
      </c>
      <c r="AC14" s="92" t="str">
        <f>IF($B14&gt;0,$B14,"")</f>
        <v>Ian Mason</v>
      </c>
      <c r="AD14" s="92">
        <f>M254</f>
        <v>744.609956879655</v>
      </c>
      <c r="AE14" s="94">
        <v>46.91</v>
      </c>
      <c r="AF14" s="92">
        <f t="shared" si="7"/>
        <v>759.7527179705821</v>
      </c>
      <c r="AG14" s="92" t="str">
        <f>IF($B14&gt;0,$B14,"")</f>
        <v>Ian Mason</v>
      </c>
      <c r="AH14" s="92">
        <f>N254</f>
        <v>759.7527179705821</v>
      </c>
      <c r="AI14" s="94">
        <v>49.71</v>
      </c>
      <c r="AJ14" s="92">
        <f t="shared" si="9"/>
        <v>786.7632267149467</v>
      </c>
      <c r="AK14" s="92" t="str">
        <f>IF($B14&gt;0,$B14,"")</f>
        <v>Ian Mason</v>
      </c>
      <c r="AL14" s="92">
        <f>O254</f>
        <v>786.7632267149467</v>
      </c>
      <c r="AM14" s="94">
        <v>45.22</v>
      </c>
      <c r="AN14" s="92">
        <f t="shared" si="11"/>
        <v>865.1039363113666</v>
      </c>
      <c r="AO14" s="92" t="str">
        <f>IF($B14&gt;0,$B14,"")</f>
        <v>Ian Mason</v>
      </c>
      <c r="AP14" s="92">
        <f>Q254</f>
        <v>865.1039363113666</v>
      </c>
      <c r="AQ14" s="94">
        <v>45.65</v>
      </c>
      <c r="AR14" s="92">
        <f t="shared" si="13"/>
        <v>837.4589266155531</v>
      </c>
      <c r="AS14" s="92" t="str">
        <f>IF($B14&gt;0,$B14,"")</f>
        <v>Ian Mason</v>
      </c>
      <c r="AT14" s="92">
        <f>R254</f>
        <v>837.4589266155531</v>
      </c>
      <c r="AU14" s="94">
        <v>47.65</v>
      </c>
      <c r="AV14" s="92">
        <f t="shared" si="15"/>
        <v>697.3767051416578</v>
      </c>
      <c r="AW14" s="92" t="str">
        <f>IF($B14&gt;0,$B14,"")</f>
        <v>Ian Mason</v>
      </c>
      <c r="AX14" s="92">
        <f>S254</f>
        <v>697.3767051416578</v>
      </c>
      <c r="AY14" s="94">
        <v>41.58</v>
      </c>
      <c r="AZ14" s="92">
        <f t="shared" si="17"/>
        <v>909.3314093314094</v>
      </c>
      <c r="BA14" s="92" t="str">
        <f>IF($B14&gt;0,$B14,"")</f>
        <v>Ian Mason</v>
      </c>
      <c r="BB14" s="92">
        <f>V254</f>
        <v>909.3314093314094</v>
      </c>
      <c r="BC14" s="94">
        <v>47.93</v>
      </c>
      <c r="BD14" s="92">
        <f t="shared" si="19"/>
        <v>782.5996244523262</v>
      </c>
      <c r="BE14" s="92" t="str">
        <f>IF($B14&gt;0,$B14,"")</f>
        <v>Ian Mason</v>
      </c>
      <c r="BF14" s="92">
        <f>W254</f>
        <v>782.5996244523262</v>
      </c>
      <c r="BG14" s="94">
        <v>46.32</v>
      </c>
      <c r="BH14" s="92">
        <f t="shared" si="20"/>
        <v>827.0725388601037</v>
      </c>
      <c r="BI14" s="92" t="str">
        <f>IF(B14&gt;0,B14,"")</f>
        <v>Ian Mason</v>
      </c>
      <c r="BJ14" s="92">
        <f>X254</f>
        <v>827.0725388601037</v>
      </c>
      <c r="BK14" s="94">
        <v>43.6</v>
      </c>
      <c r="BL14" s="92">
        <f t="shared" si="21"/>
        <v>767.8899082568806</v>
      </c>
      <c r="BM14" s="92" t="str">
        <f>IF(B14&gt;0,B14,"")</f>
        <v>Ian Mason</v>
      </c>
      <c r="BN14" s="92">
        <f>Z254</f>
        <v>767.8899082568806</v>
      </c>
      <c r="BO14" s="94">
        <v>43.86</v>
      </c>
      <c r="BP14" s="92">
        <f t="shared" si="22"/>
        <v>891.4728682170543</v>
      </c>
      <c r="BQ14" s="92" t="str">
        <f>IF(B14&gt;0,B14,"")</f>
        <v>Ian Mason</v>
      </c>
      <c r="BR14" s="92">
        <f>AA254</f>
        <v>891.4728682170543</v>
      </c>
    </row>
    <row r="15" spans="1:70" ht="12.75">
      <c r="A15" s="6">
        <f aca="true" t="shared" si="26" ref="A15:A66">A14+1</f>
        <v>3</v>
      </c>
      <c r="B15" s="66" t="s">
        <v>139</v>
      </c>
      <c r="C15" s="134">
        <v>87</v>
      </c>
      <c r="D15" s="3" t="s">
        <v>146</v>
      </c>
      <c r="E15" s="70">
        <f t="shared" si="0"/>
        <v>11647.875539030794</v>
      </c>
      <c r="F15" s="46">
        <f t="shared" si="23"/>
        <v>8</v>
      </c>
      <c r="G15" s="89"/>
      <c r="H15" s="66"/>
      <c r="I15" s="94"/>
      <c r="J15" s="94">
        <v>51.35</v>
      </c>
      <c r="K15" s="92">
        <f t="shared" si="24"/>
        <v>902.6290165530671</v>
      </c>
      <c r="L15" s="19" t="str">
        <f>IF(B15&gt;0,B15,"")</f>
        <v>Nigel Potter</v>
      </c>
      <c r="M15" s="92">
        <f aca="true" t="shared" si="27" ref="M15:M66">F255</f>
        <v>902.6290165530671</v>
      </c>
      <c r="N15" s="94">
        <v>46.06</v>
      </c>
      <c r="O15" s="92">
        <f t="shared" si="25"/>
        <v>882.3273990447242</v>
      </c>
      <c r="P15" s="92" t="str">
        <f>IF(B15&gt;0,B15,"")</f>
        <v>Nigel Potter</v>
      </c>
      <c r="Q15" s="92">
        <f aca="true" t="shared" si="28" ref="Q15:Q66">H255</f>
        <v>882.3273990447242</v>
      </c>
      <c r="R15" s="94">
        <v>50.69</v>
      </c>
      <c r="S15" s="92">
        <f t="shared" si="1"/>
        <v>788.3211678832117</v>
      </c>
      <c r="T15" s="92" t="str">
        <f>IF(B15&gt;0,B15,"")</f>
        <v>Nigel Potter</v>
      </c>
      <c r="U15" s="92" t="str">
        <f>IF($B15&gt;0,$B15,"")</f>
        <v>Nigel Potter</v>
      </c>
      <c r="V15" s="92">
        <f aca="true" t="shared" si="29" ref="V15:V66">J255</f>
        <v>788.3211678832117</v>
      </c>
      <c r="W15" s="94">
        <v>49.79</v>
      </c>
      <c r="X15" s="92">
        <f t="shared" si="3"/>
        <v>709.5802369953806</v>
      </c>
      <c r="Y15" s="92" t="str">
        <f>IF($B15&gt;0,$B15,"")</f>
        <v>Nigel Potter</v>
      </c>
      <c r="Z15" s="92">
        <f aca="true" t="shared" si="30" ref="Z15:Z66">K255</f>
        <v>0</v>
      </c>
      <c r="AA15" s="94">
        <v>46.25</v>
      </c>
      <c r="AB15" s="92">
        <f t="shared" si="5"/>
        <v>821.4054054054054</v>
      </c>
      <c r="AC15" s="92" t="str">
        <f>IF($B15&gt;0,$B15,"")</f>
        <v>Nigel Potter</v>
      </c>
      <c r="AD15" s="92">
        <f aca="true" t="shared" si="31" ref="AD15:AD66">M255</f>
        <v>821.4054054054054</v>
      </c>
      <c r="AE15" s="94">
        <v>44.42</v>
      </c>
      <c r="AF15" s="92">
        <f t="shared" si="7"/>
        <v>802.3412877082395</v>
      </c>
      <c r="AG15" s="92" t="str">
        <f>IF($B15&gt;0,$B15,"")</f>
        <v>Nigel Potter</v>
      </c>
      <c r="AH15" s="92">
        <f aca="true" t="shared" si="32" ref="AH15:AH66">N255</f>
        <v>802.3412877082395</v>
      </c>
      <c r="AI15" s="94">
        <v>46.62</v>
      </c>
      <c r="AJ15" s="92">
        <f t="shared" si="9"/>
        <v>838.910338910339</v>
      </c>
      <c r="AK15" s="92" t="str">
        <f>IF($B15&gt;0,$B15,"")</f>
        <v>Nigel Potter</v>
      </c>
      <c r="AL15" s="92">
        <f aca="true" t="shared" si="33" ref="AL15:AL66">O255</f>
        <v>838.910338910339</v>
      </c>
      <c r="AM15" s="94">
        <v>45.88</v>
      </c>
      <c r="AN15" s="92">
        <f t="shared" si="11"/>
        <v>852.6591107236268</v>
      </c>
      <c r="AO15" s="92" t="str">
        <f>IF($B15&gt;0,$B15,"")</f>
        <v>Nigel Potter</v>
      </c>
      <c r="AP15" s="92">
        <f aca="true" t="shared" si="34" ref="AP15:AP66">Q255</f>
        <v>852.6591107236268</v>
      </c>
      <c r="AQ15" s="94">
        <v>46.04</v>
      </c>
      <c r="AR15" s="92">
        <f t="shared" si="13"/>
        <v>830.3649000868809</v>
      </c>
      <c r="AS15" s="92" t="str">
        <f>IF($B15&gt;0,$B15,"")</f>
        <v>Nigel Potter</v>
      </c>
      <c r="AT15" s="92">
        <f aca="true" t="shared" si="35" ref="AT15:AT66">R255</f>
        <v>830.3649000868809</v>
      </c>
      <c r="AU15" s="94">
        <v>42.74</v>
      </c>
      <c r="AV15" s="92">
        <f t="shared" si="15"/>
        <v>777.4918109499297</v>
      </c>
      <c r="AW15" s="92" t="str">
        <f>IF($B15&gt;0,$B15,"")</f>
        <v>Nigel Potter</v>
      </c>
      <c r="AX15" s="92">
        <f aca="true" t="shared" si="36" ref="AX15:AX66">S255</f>
        <v>777.4918109499297</v>
      </c>
      <c r="AY15" s="94">
        <v>44.52</v>
      </c>
      <c r="AZ15" s="92">
        <f t="shared" si="17"/>
        <v>849.2812219227313</v>
      </c>
      <c r="BA15" s="92" t="str">
        <f>IF($B15&gt;0,$B15,"")</f>
        <v>Nigel Potter</v>
      </c>
      <c r="BB15" s="92">
        <f aca="true" t="shared" si="37" ref="BB15:BB66">V255</f>
        <v>849.2812219227313</v>
      </c>
      <c r="BC15" s="94">
        <v>46.32</v>
      </c>
      <c r="BD15" s="92">
        <f t="shared" si="19"/>
        <v>809.8013816925733</v>
      </c>
      <c r="BE15" s="92" t="str">
        <f>IF($B15&gt;0,$B15,"")</f>
        <v>Nigel Potter</v>
      </c>
      <c r="BF15" s="92">
        <f aca="true" t="shared" si="38" ref="BF15:BF66">W255</f>
        <v>809.8013816925733</v>
      </c>
      <c r="BG15" s="94">
        <v>43.28</v>
      </c>
      <c r="BH15" s="92">
        <f t="shared" si="20"/>
        <v>885.1663585951941</v>
      </c>
      <c r="BI15" s="92" t="str">
        <f>IF(B15&gt;0,B15,"")</f>
        <v>Nigel Potter</v>
      </c>
      <c r="BJ15" s="92">
        <f aca="true" t="shared" si="39" ref="BJ15:BJ66">X255</f>
        <v>885.1663585951941</v>
      </c>
      <c r="BK15" s="94">
        <v>44.86</v>
      </c>
      <c r="BL15" s="92">
        <f t="shared" si="21"/>
        <v>746.3218903254569</v>
      </c>
      <c r="BM15" s="92" t="str">
        <f>IF(B15&gt;0,B15,"")</f>
        <v>Nigel Potter</v>
      </c>
      <c r="BN15" s="92">
        <f aca="true" t="shared" si="40" ref="BN15:BN66">Z255</f>
        <v>746.3218903254569</v>
      </c>
      <c r="BO15" s="94">
        <v>45.42</v>
      </c>
      <c r="BP15" s="92">
        <f t="shared" si="22"/>
        <v>860.8542492294143</v>
      </c>
      <c r="BQ15" s="92" t="str">
        <f>IF(B15&gt;0,B15,"")</f>
        <v>Nigel Potter</v>
      </c>
      <c r="BR15" s="92">
        <f aca="true" t="shared" si="41" ref="BR15:BR66">AA255</f>
        <v>860.8542492294143</v>
      </c>
    </row>
    <row r="16" spans="1:70" ht="12.75">
      <c r="A16" s="6">
        <f t="shared" si="26"/>
        <v>4</v>
      </c>
      <c r="B16" s="66" t="s">
        <v>132</v>
      </c>
      <c r="C16" s="134">
        <v>70</v>
      </c>
      <c r="D16" s="3" t="s">
        <v>147</v>
      </c>
      <c r="E16" s="70">
        <f t="shared" si="0"/>
        <v>4230.267855356685</v>
      </c>
      <c r="F16" s="46">
        <f t="shared" si="23"/>
        <v>14</v>
      </c>
      <c r="G16" s="89"/>
      <c r="H16" s="66"/>
      <c r="I16" s="94"/>
      <c r="J16" s="94">
        <v>53.78</v>
      </c>
      <c r="K16" s="92">
        <f t="shared" si="24"/>
        <v>861.8445518780215</v>
      </c>
      <c r="L16" s="19" t="str">
        <f aca="true" t="shared" si="42" ref="L16:L77">IF(B16&gt;0,B16,"")</f>
        <v>Ken Woodhouse</v>
      </c>
      <c r="M16" s="92">
        <f t="shared" si="27"/>
        <v>861.8445518780215</v>
      </c>
      <c r="N16" s="94">
        <v>45.54</v>
      </c>
      <c r="O16" s="92">
        <f t="shared" si="25"/>
        <v>892.4022837066316</v>
      </c>
      <c r="P16" s="92" t="str">
        <f aca="true" t="shared" si="43" ref="P16:P77">IF(B16&gt;0,B16,"")</f>
        <v>Ken Woodhouse</v>
      </c>
      <c r="Q16" s="92">
        <f t="shared" si="28"/>
        <v>892.4022837066316</v>
      </c>
      <c r="R16" s="94">
        <v>51.07</v>
      </c>
      <c r="S16" s="92">
        <f t="shared" si="1"/>
        <v>782.4554532993931</v>
      </c>
      <c r="T16" s="92" t="str">
        <f aca="true" t="shared" si="44" ref="T16:T77">IF(B16&gt;0,B16,"")</f>
        <v>Ken Woodhouse</v>
      </c>
      <c r="U16" s="92" t="str">
        <f t="shared" si="2"/>
        <v>Ken Woodhouse</v>
      </c>
      <c r="V16" s="92">
        <f t="shared" si="29"/>
        <v>782.4554532993931</v>
      </c>
      <c r="W16" s="94">
        <v>44.18</v>
      </c>
      <c r="X16" s="92">
        <f t="shared" si="3"/>
        <v>799.6831145314621</v>
      </c>
      <c r="Y16" s="92" t="str">
        <f t="shared" si="4"/>
        <v>Ken Woodhouse</v>
      </c>
      <c r="Z16" s="92">
        <f t="shared" si="30"/>
        <v>799.6831145314621</v>
      </c>
      <c r="AA16" s="94">
        <v>42.5</v>
      </c>
      <c r="AB16" s="92">
        <f t="shared" si="5"/>
        <v>893.8823529411766</v>
      </c>
      <c r="AC16" s="92" t="str">
        <f t="shared" si="6"/>
        <v>Ken Woodhouse</v>
      </c>
      <c r="AD16" s="92">
        <f t="shared" si="31"/>
        <v>893.8823529411766</v>
      </c>
      <c r="AE16" s="94"/>
      <c r="AF16" s="92">
        <f t="shared" si="7"/>
        <v>0</v>
      </c>
      <c r="AG16" s="92" t="str">
        <f t="shared" si="8"/>
        <v>Ken Woodhouse</v>
      </c>
      <c r="AH16" s="92">
        <f t="shared" si="32"/>
        <v>0</v>
      </c>
      <c r="AI16" s="94"/>
      <c r="AJ16" s="92">
        <f t="shared" si="9"/>
        <v>0</v>
      </c>
      <c r="AK16" s="92" t="str">
        <f t="shared" si="10"/>
        <v>Ken Woodhouse</v>
      </c>
      <c r="AL16" s="92">
        <f t="shared" si="33"/>
        <v>7E-06</v>
      </c>
      <c r="AM16" s="94"/>
      <c r="AN16" s="92">
        <f t="shared" si="11"/>
        <v>0</v>
      </c>
      <c r="AO16" s="92" t="str">
        <f t="shared" si="12"/>
        <v>Ken Woodhouse</v>
      </c>
      <c r="AP16" s="92">
        <f t="shared" si="34"/>
        <v>8E-06</v>
      </c>
      <c r="AQ16" s="94"/>
      <c r="AR16" s="92">
        <f t="shared" si="13"/>
        <v>0</v>
      </c>
      <c r="AS16" s="92" t="str">
        <f t="shared" si="14"/>
        <v>Ken Woodhouse</v>
      </c>
      <c r="AT16" s="92">
        <f t="shared" si="35"/>
        <v>9E-06</v>
      </c>
      <c r="AU16" s="94"/>
      <c r="AV16" s="92">
        <f t="shared" si="15"/>
        <v>0</v>
      </c>
      <c r="AW16" s="92" t="str">
        <f t="shared" si="16"/>
        <v>Ken Woodhouse</v>
      </c>
      <c r="AX16" s="92">
        <f t="shared" si="36"/>
        <v>9.999999999999999E-06</v>
      </c>
      <c r="AY16" s="94"/>
      <c r="AZ16" s="92">
        <f t="shared" si="17"/>
        <v>0</v>
      </c>
      <c r="BA16" s="92" t="str">
        <f t="shared" si="18"/>
        <v>Ken Woodhouse</v>
      </c>
      <c r="BB16" s="92">
        <f t="shared" si="37"/>
        <v>1.1E-05</v>
      </c>
      <c r="BC16" s="94"/>
      <c r="BD16" s="92">
        <f t="shared" si="19"/>
        <v>0</v>
      </c>
      <c r="BE16" s="92" t="str">
        <f aca="true" t="shared" si="45" ref="BE16:BE77">IF($B16&gt;0,$B16,"")</f>
        <v>Ken Woodhouse</v>
      </c>
      <c r="BF16" s="92">
        <f t="shared" si="38"/>
        <v>1.2E-05</v>
      </c>
      <c r="BG16" s="94"/>
      <c r="BH16" s="92">
        <f t="shared" si="20"/>
        <v>0</v>
      </c>
      <c r="BI16" s="92" t="str">
        <f aca="true" t="shared" si="46" ref="BI16:BI77">IF(B16&gt;0,B16,"")</f>
        <v>Ken Woodhouse</v>
      </c>
      <c r="BJ16" s="92">
        <f t="shared" si="39"/>
        <v>1.3E-05</v>
      </c>
      <c r="BK16" s="94"/>
      <c r="BL16" s="92">
        <f t="shared" si="21"/>
        <v>0</v>
      </c>
      <c r="BM16" s="92" t="str">
        <f aca="true" t="shared" si="47" ref="BM16:BM77">IF(B16&gt;0,B16,"")</f>
        <v>Ken Woodhouse</v>
      </c>
      <c r="BN16" s="92">
        <f t="shared" si="40"/>
        <v>1.4E-05</v>
      </c>
      <c r="BO16" s="94"/>
      <c r="BP16" s="92">
        <f t="shared" si="22"/>
        <v>0</v>
      </c>
      <c r="BQ16" s="92" t="str">
        <f aca="true" t="shared" si="48" ref="BQ16:BQ77">IF(B16&gt;0,B16,"")</f>
        <v>Ken Woodhouse</v>
      </c>
      <c r="BR16" s="92">
        <f t="shared" si="41"/>
        <v>1.4999999999999999E-05</v>
      </c>
    </row>
    <row r="17" spans="1:70" ht="12.75">
      <c r="A17" s="6">
        <f t="shared" si="26"/>
        <v>5</v>
      </c>
      <c r="B17" s="66" t="s">
        <v>121</v>
      </c>
      <c r="C17" s="134">
        <v>80</v>
      </c>
      <c r="D17" s="3" t="s">
        <v>148</v>
      </c>
      <c r="E17" s="70">
        <f t="shared" si="0"/>
        <v>12415.11729183465</v>
      </c>
      <c r="F17" s="46">
        <f t="shared" si="23"/>
        <v>4</v>
      </c>
      <c r="G17" s="89"/>
      <c r="H17" s="66"/>
      <c r="I17" s="94"/>
      <c r="J17" s="94">
        <v>55.95</v>
      </c>
      <c r="K17" s="92">
        <f t="shared" si="24"/>
        <v>828.4182305630027</v>
      </c>
      <c r="L17" s="19" t="str">
        <f t="shared" si="42"/>
        <v>Mike Evans</v>
      </c>
      <c r="M17" s="92">
        <f t="shared" si="27"/>
        <v>828.4182305630027</v>
      </c>
      <c r="N17" s="94">
        <v>44.41</v>
      </c>
      <c r="O17" s="92">
        <f t="shared" si="25"/>
        <v>915.1092096374691</v>
      </c>
      <c r="P17" s="92" t="str">
        <f t="shared" si="43"/>
        <v>Mike Evans</v>
      </c>
      <c r="Q17" s="92">
        <f t="shared" si="28"/>
        <v>915.1092096374691</v>
      </c>
      <c r="R17" s="94">
        <v>50.93</v>
      </c>
      <c r="S17" s="92">
        <f t="shared" si="1"/>
        <v>784.6063224032987</v>
      </c>
      <c r="T17" s="92" t="str">
        <f t="shared" si="44"/>
        <v>Mike Evans</v>
      </c>
      <c r="U17" s="92" t="str">
        <f t="shared" si="2"/>
        <v>Mike Evans</v>
      </c>
      <c r="V17" s="92">
        <f t="shared" si="29"/>
        <v>784.6063224032987</v>
      </c>
      <c r="W17" s="94">
        <v>42.13</v>
      </c>
      <c r="X17" s="92">
        <f t="shared" si="3"/>
        <v>838.5948255399952</v>
      </c>
      <c r="Y17" s="92" t="str">
        <f t="shared" si="4"/>
        <v>Mike Evans</v>
      </c>
      <c r="Z17" s="92">
        <f t="shared" si="30"/>
        <v>838.5948255399952</v>
      </c>
      <c r="AA17" s="94">
        <v>42.72</v>
      </c>
      <c r="AB17" s="92">
        <f t="shared" si="5"/>
        <v>889.2790262172285</v>
      </c>
      <c r="AC17" s="92" t="str">
        <f t="shared" si="6"/>
        <v>Mike Evans</v>
      </c>
      <c r="AD17" s="92">
        <f t="shared" si="31"/>
        <v>889.2790262172285</v>
      </c>
      <c r="AE17" s="94">
        <v>46.12</v>
      </c>
      <c r="AF17" s="92">
        <f t="shared" si="7"/>
        <v>772.7666955767563</v>
      </c>
      <c r="AG17" s="92" t="str">
        <f t="shared" si="8"/>
        <v>Mike Evans</v>
      </c>
      <c r="AH17" s="92">
        <f t="shared" si="32"/>
        <v>0</v>
      </c>
      <c r="AI17" s="94">
        <v>41.07</v>
      </c>
      <c r="AJ17" s="92">
        <f t="shared" si="9"/>
        <v>952.2766009252496</v>
      </c>
      <c r="AK17" s="92" t="str">
        <f t="shared" si="10"/>
        <v>Mike Evans</v>
      </c>
      <c r="AL17" s="92">
        <f t="shared" si="33"/>
        <v>952.2766009252496</v>
      </c>
      <c r="AM17" s="94">
        <v>41.09</v>
      </c>
      <c r="AN17" s="92">
        <f t="shared" si="11"/>
        <v>952.0564614261376</v>
      </c>
      <c r="AO17" s="92" t="str">
        <f t="shared" si="12"/>
        <v>Mike Evans</v>
      </c>
      <c r="AP17" s="92">
        <f t="shared" si="34"/>
        <v>952.0564614261376</v>
      </c>
      <c r="AQ17" s="94">
        <v>39.73</v>
      </c>
      <c r="AR17" s="92">
        <f t="shared" si="13"/>
        <v>962.2451547948654</v>
      </c>
      <c r="AS17" s="92" t="str">
        <f t="shared" si="14"/>
        <v>Mike Evans</v>
      </c>
      <c r="AT17" s="92">
        <f t="shared" si="35"/>
        <v>962.2451547948654</v>
      </c>
      <c r="AU17" s="94">
        <v>40.09</v>
      </c>
      <c r="AV17" s="92">
        <f t="shared" si="15"/>
        <v>828.8850087303565</v>
      </c>
      <c r="AW17" s="92" t="str">
        <f t="shared" si="16"/>
        <v>Mike Evans</v>
      </c>
      <c r="AX17" s="92">
        <f t="shared" si="36"/>
        <v>828.8850087303565</v>
      </c>
      <c r="AY17" s="94">
        <v>42.4</v>
      </c>
      <c r="AZ17" s="92">
        <f t="shared" si="17"/>
        <v>891.745283018868</v>
      </c>
      <c r="BA17" s="92" t="str">
        <f t="shared" si="18"/>
        <v>Mike Evans</v>
      </c>
      <c r="BB17" s="92">
        <f t="shared" si="37"/>
        <v>891.745283018868</v>
      </c>
      <c r="BC17" s="94">
        <v>44.56</v>
      </c>
      <c r="BD17" s="92">
        <f t="shared" si="19"/>
        <v>841.786355475763</v>
      </c>
      <c r="BE17" s="92" t="str">
        <f t="shared" si="45"/>
        <v>Mike Evans</v>
      </c>
      <c r="BF17" s="92">
        <f t="shared" si="38"/>
        <v>841.786355475763</v>
      </c>
      <c r="BG17" s="94">
        <v>43.17</v>
      </c>
      <c r="BH17" s="92">
        <f t="shared" si="20"/>
        <v>887.4218207088256</v>
      </c>
      <c r="BI17" s="92" t="str">
        <f t="shared" si="46"/>
        <v>Mike Evans</v>
      </c>
      <c r="BJ17" s="92">
        <f t="shared" si="39"/>
        <v>887.4218207088256</v>
      </c>
      <c r="BK17" s="94">
        <v>35.07</v>
      </c>
      <c r="BL17" s="92">
        <f t="shared" si="21"/>
        <v>954.6621043627031</v>
      </c>
      <c r="BM17" s="92" t="str">
        <f t="shared" si="47"/>
        <v>Mike Evans</v>
      </c>
      <c r="BN17" s="92">
        <f t="shared" si="40"/>
        <v>954.6621043627031</v>
      </c>
      <c r="BO17" s="94">
        <v>44.03</v>
      </c>
      <c r="BP17" s="92">
        <f t="shared" si="22"/>
        <v>888.030888030888</v>
      </c>
      <c r="BQ17" s="92" t="str">
        <f t="shared" si="48"/>
        <v>Mike Evans</v>
      </c>
      <c r="BR17" s="92">
        <f t="shared" si="41"/>
        <v>888.030888030888</v>
      </c>
    </row>
    <row r="18" spans="1:70" ht="12.75">
      <c r="A18" s="6">
        <f t="shared" si="26"/>
        <v>6</v>
      </c>
      <c r="B18" s="66" t="s">
        <v>138</v>
      </c>
      <c r="C18" s="133" t="s">
        <v>133</v>
      </c>
      <c r="D18" s="3" t="s">
        <v>149</v>
      </c>
      <c r="E18" s="70">
        <f t="shared" si="0"/>
        <v>8675.375814740135</v>
      </c>
      <c r="F18" s="46">
        <f t="shared" si="23"/>
        <v>12</v>
      </c>
      <c r="G18" s="89"/>
      <c r="H18" s="66"/>
      <c r="I18" s="94"/>
      <c r="J18" s="94">
        <v>56.95</v>
      </c>
      <c r="K18" s="92">
        <f t="shared" si="24"/>
        <v>813.8718173836698</v>
      </c>
      <c r="L18" s="19" t="str">
        <f t="shared" si="42"/>
        <v>Tom McPherson</v>
      </c>
      <c r="M18" s="92">
        <f t="shared" si="27"/>
        <v>813.8718173836698</v>
      </c>
      <c r="N18" s="94">
        <v>47.14</v>
      </c>
      <c r="O18" s="92">
        <f t="shared" si="25"/>
        <v>862.1128553245652</v>
      </c>
      <c r="P18" s="92" t="str">
        <f t="shared" si="43"/>
        <v>Tom McPherson</v>
      </c>
      <c r="Q18" s="92">
        <f t="shared" si="28"/>
        <v>862.1128553245652</v>
      </c>
      <c r="R18" s="94">
        <v>46.46</v>
      </c>
      <c r="S18" s="92">
        <f t="shared" si="1"/>
        <v>860.0947051226862</v>
      </c>
      <c r="T18" s="92" t="str">
        <f t="shared" si="44"/>
        <v>Tom McPherson</v>
      </c>
      <c r="U18" s="92" t="str">
        <f t="shared" si="2"/>
        <v>Tom McPherson</v>
      </c>
      <c r="V18" s="92">
        <f t="shared" si="29"/>
        <v>860.0947051226862</v>
      </c>
      <c r="W18" s="94">
        <v>52.11</v>
      </c>
      <c r="X18" s="92">
        <f t="shared" si="3"/>
        <v>677.9888696987142</v>
      </c>
      <c r="Y18" s="92" t="str">
        <f t="shared" si="4"/>
        <v>Tom McPherson</v>
      </c>
      <c r="Z18" s="92">
        <f t="shared" si="30"/>
        <v>677.9888696987142</v>
      </c>
      <c r="AA18" s="94">
        <v>54.21</v>
      </c>
      <c r="AB18" s="92">
        <f t="shared" si="5"/>
        <v>700.7932115845786</v>
      </c>
      <c r="AC18" s="92" t="str">
        <f t="shared" si="6"/>
        <v>Tom McPherson</v>
      </c>
      <c r="AD18" s="92">
        <f t="shared" si="31"/>
        <v>700.7932115845786</v>
      </c>
      <c r="AE18" s="94">
        <v>48.99</v>
      </c>
      <c r="AF18" s="92">
        <f t="shared" si="7"/>
        <v>727.4954072259645</v>
      </c>
      <c r="AG18" s="92" t="str">
        <f t="shared" si="8"/>
        <v>Tom McPherson</v>
      </c>
      <c r="AH18" s="92">
        <f t="shared" si="32"/>
        <v>727.4954072259645</v>
      </c>
      <c r="AI18" s="94">
        <v>55.49</v>
      </c>
      <c r="AJ18" s="92">
        <f t="shared" si="9"/>
        <v>704.8116777797802</v>
      </c>
      <c r="AK18" s="92" t="str">
        <f t="shared" si="10"/>
        <v>Tom McPherson</v>
      </c>
      <c r="AL18" s="92">
        <f t="shared" si="33"/>
        <v>704.8116777797802</v>
      </c>
      <c r="AM18" s="94">
        <v>41.93</v>
      </c>
      <c r="AN18" s="92">
        <f t="shared" si="11"/>
        <v>932.9835440019078</v>
      </c>
      <c r="AO18" s="92" t="str">
        <f t="shared" si="12"/>
        <v>Tom McPherson</v>
      </c>
      <c r="AP18" s="92">
        <f t="shared" si="34"/>
        <v>932.9835440019078</v>
      </c>
      <c r="AQ18" s="94">
        <v>50.37</v>
      </c>
      <c r="AR18" s="92">
        <f t="shared" si="13"/>
        <v>758.9835219376613</v>
      </c>
      <c r="AS18" s="92" t="str">
        <f t="shared" si="14"/>
        <v>Tom McPherson</v>
      </c>
      <c r="AT18" s="92">
        <f t="shared" si="35"/>
        <v>758.9835219376613</v>
      </c>
      <c r="AU18" s="94">
        <v>40.05</v>
      </c>
      <c r="AV18" s="92">
        <f t="shared" si="15"/>
        <v>829.712858926342</v>
      </c>
      <c r="AW18" s="92" t="str">
        <f t="shared" si="16"/>
        <v>Tom McPherson</v>
      </c>
      <c r="AX18" s="92">
        <f t="shared" si="36"/>
        <v>829.712858926342</v>
      </c>
      <c r="AY18" s="94">
        <v>46.88</v>
      </c>
      <c r="AZ18" s="92">
        <f t="shared" si="17"/>
        <v>806.5273037542662</v>
      </c>
      <c r="BA18" s="92" t="str">
        <f t="shared" si="18"/>
        <v>Tom McPherson</v>
      </c>
      <c r="BB18" s="92">
        <f t="shared" si="37"/>
        <v>806.5273037542662</v>
      </c>
      <c r="BC18" s="94"/>
      <c r="BD18" s="92">
        <f t="shared" si="19"/>
        <v>0</v>
      </c>
      <c r="BE18" s="92" t="str">
        <f t="shared" si="45"/>
        <v>Tom McPherson</v>
      </c>
      <c r="BF18" s="92">
        <f t="shared" si="38"/>
        <v>0</v>
      </c>
      <c r="BG18" s="94"/>
      <c r="BH18" s="92">
        <f t="shared" si="20"/>
        <v>0</v>
      </c>
      <c r="BI18" s="92" t="str">
        <f t="shared" si="46"/>
        <v>Tom McPherson</v>
      </c>
      <c r="BJ18" s="92">
        <f t="shared" si="39"/>
        <v>1.3E-05</v>
      </c>
      <c r="BK18" s="94"/>
      <c r="BL18" s="92">
        <f t="shared" si="21"/>
        <v>0</v>
      </c>
      <c r="BM18" s="92" t="str">
        <f t="shared" si="47"/>
        <v>Tom McPherson</v>
      </c>
      <c r="BN18" s="92">
        <f t="shared" si="40"/>
        <v>1.4E-05</v>
      </c>
      <c r="BO18" s="94"/>
      <c r="BP18" s="92">
        <f t="shared" si="22"/>
        <v>0</v>
      </c>
      <c r="BQ18" s="92" t="str">
        <f t="shared" si="48"/>
        <v>Tom McPherson</v>
      </c>
      <c r="BR18" s="92">
        <f t="shared" si="41"/>
        <v>1.4999999999999999E-05</v>
      </c>
    </row>
    <row r="19" spans="1:70" ht="12.75">
      <c r="A19" s="6">
        <f t="shared" si="26"/>
        <v>7</v>
      </c>
      <c r="B19" s="66" t="s">
        <v>129</v>
      </c>
      <c r="C19" s="133" t="s">
        <v>125</v>
      </c>
      <c r="D19" s="3" t="s">
        <v>149</v>
      </c>
      <c r="E19" s="70">
        <f t="shared" si="0"/>
        <v>13114.621622247934</v>
      </c>
      <c r="F19" s="46">
        <f t="shared" si="23"/>
        <v>2</v>
      </c>
      <c r="G19" s="89"/>
      <c r="H19" s="66"/>
      <c r="I19" s="94"/>
      <c r="J19" s="94">
        <v>50.72</v>
      </c>
      <c r="K19" s="92">
        <f t="shared" si="24"/>
        <v>913.8406940063091</v>
      </c>
      <c r="L19" s="19" t="str">
        <f t="shared" si="42"/>
        <v>Kevin Newton</v>
      </c>
      <c r="M19" s="92">
        <f t="shared" si="27"/>
        <v>913.8406940063091</v>
      </c>
      <c r="N19" s="94">
        <v>40.64</v>
      </c>
      <c r="O19" s="92">
        <f t="shared" si="25"/>
        <v>1000</v>
      </c>
      <c r="P19" s="92" t="str">
        <f t="shared" si="43"/>
        <v>Kevin Newton</v>
      </c>
      <c r="Q19" s="92">
        <f t="shared" si="28"/>
        <v>1000</v>
      </c>
      <c r="R19" s="94">
        <v>40.94</v>
      </c>
      <c r="S19" s="92">
        <f t="shared" si="1"/>
        <v>976.0625305324866</v>
      </c>
      <c r="T19" s="92" t="str">
        <f t="shared" si="44"/>
        <v>Kevin Newton</v>
      </c>
      <c r="U19" s="92" t="str">
        <f t="shared" si="2"/>
        <v>Kevin Newton</v>
      </c>
      <c r="V19" s="92">
        <f t="shared" si="29"/>
        <v>976.0625305324866</v>
      </c>
      <c r="W19" s="94">
        <v>37.38</v>
      </c>
      <c r="X19" s="92">
        <f t="shared" si="3"/>
        <v>945.1578384162652</v>
      </c>
      <c r="Y19" s="92" t="str">
        <f t="shared" si="4"/>
        <v>Kevin Newton</v>
      </c>
      <c r="Z19" s="92">
        <f t="shared" si="30"/>
        <v>945.1578384162652</v>
      </c>
      <c r="AA19" s="94">
        <v>37.99</v>
      </c>
      <c r="AB19" s="92">
        <f t="shared" si="5"/>
        <v>1000</v>
      </c>
      <c r="AC19" s="92" t="str">
        <f t="shared" si="6"/>
        <v>Kevin Newton</v>
      </c>
      <c r="AD19" s="92">
        <f t="shared" si="31"/>
        <v>1000.000005</v>
      </c>
      <c r="AE19" s="94">
        <v>43.14</v>
      </c>
      <c r="AF19" s="92">
        <f t="shared" si="7"/>
        <v>826.1474269819194</v>
      </c>
      <c r="AG19" s="92" t="str">
        <f t="shared" si="8"/>
        <v>Kevin Newton</v>
      </c>
      <c r="AH19" s="92">
        <f t="shared" si="32"/>
        <v>826.1474269819194</v>
      </c>
      <c r="AI19" s="94">
        <v>41.23</v>
      </c>
      <c r="AJ19" s="92">
        <f t="shared" si="9"/>
        <v>948.5811302449673</v>
      </c>
      <c r="AK19" s="92" t="str">
        <f t="shared" si="10"/>
        <v>Kevin Newton</v>
      </c>
      <c r="AL19" s="92">
        <f t="shared" si="33"/>
        <v>948.5811302449673</v>
      </c>
      <c r="AM19" s="94">
        <v>39.15</v>
      </c>
      <c r="AN19" s="92">
        <f t="shared" si="11"/>
        <v>999.2337164750958</v>
      </c>
      <c r="AO19" s="92" t="str">
        <f t="shared" si="12"/>
        <v>Kevin Newton</v>
      </c>
      <c r="AP19" s="92">
        <f t="shared" si="34"/>
        <v>999.2337164750958</v>
      </c>
      <c r="AQ19" s="94">
        <v>39.58</v>
      </c>
      <c r="AR19" s="92">
        <f t="shared" si="13"/>
        <v>965.8918645780698</v>
      </c>
      <c r="AS19" s="92" t="str">
        <f t="shared" si="14"/>
        <v>Kevin Newton</v>
      </c>
      <c r="AT19" s="92">
        <f t="shared" si="35"/>
        <v>965.8918645780698</v>
      </c>
      <c r="AU19" s="94">
        <v>42.77</v>
      </c>
      <c r="AV19" s="92">
        <f t="shared" si="15"/>
        <v>776.9464577975215</v>
      </c>
      <c r="AW19" s="92" t="str">
        <f t="shared" si="16"/>
        <v>Kevin Newton</v>
      </c>
      <c r="AX19" s="92">
        <f t="shared" si="36"/>
        <v>0</v>
      </c>
      <c r="AY19" s="94">
        <v>42.93</v>
      </c>
      <c r="AZ19" s="92">
        <f t="shared" si="17"/>
        <v>880.7360819939437</v>
      </c>
      <c r="BA19" s="92" t="str">
        <f t="shared" si="18"/>
        <v>Kevin Newton</v>
      </c>
      <c r="BB19" s="92">
        <f t="shared" si="37"/>
        <v>880.7360819939437</v>
      </c>
      <c r="BC19" s="94">
        <v>46.05</v>
      </c>
      <c r="BD19" s="92">
        <f t="shared" si="19"/>
        <v>814.5494028230185</v>
      </c>
      <c r="BE19" s="92" t="str">
        <f t="shared" si="45"/>
        <v>Kevin Newton</v>
      </c>
      <c r="BF19" s="92">
        <f t="shared" si="38"/>
        <v>814.5494028230185</v>
      </c>
      <c r="BG19" s="94">
        <v>43.92</v>
      </c>
      <c r="BH19" s="92">
        <f t="shared" si="20"/>
        <v>872.2677595628415</v>
      </c>
      <c r="BI19" s="92" t="str">
        <f t="shared" si="46"/>
        <v>Kevin Newton</v>
      </c>
      <c r="BJ19" s="92">
        <f t="shared" si="39"/>
        <v>872.2677595628415</v>
      </c>
      <c r="BK19" s="94">
        <v>33.48</v>
      </c>
      <c r="BL19" s="92">
        <f t="shared" si="21"/>
        <v>1000</v>
      </c>
      <c r="BM19" s="92" t="str">
        <f t="shared" si="47"/>
        <v>Kevin Newton</v>
      </c>
      <c r="BN19" s="92">
        <f t="shared" si="40"/>
        <v>1000.000014</v>
      </c>
      <c r="BO19" s="94">
        <v>40.22</v>
      </c>
      <c r="BP19" s="92">
        <f t="shared" si="22"/>
        <v>972.1531576330185</v>
      </c>
      <c r="BQ19" s="92" t="str">
        <f t="shared" si="48"/>
        <v>Kevin Newton</v>
      </c>
      <c r="BR19" s="92">
        <f t="shared" si="41"/>
        <v>972.1531576330185</v>
      </c>
    </row>
    <row r="20" spans="1:70" ht="12.75">
      <c r="A20" s="6">
        <f t="shared" si="26"/>
        <v>8</v>
      </c>
      <c r="B20" s="66" t="s">
        <v>137</v>
      </c>
      <c r="C20" s="133" t="s">
        <v>136</v>
      </c>
      <c r="D20" s="3" t="s">
        <v>150</v>
      </c>
      <c r="E20" s="70">
        <f t="shared" si="0"/>
        <v>12721.811549907974</v>
      </c>
      <c r="F20" s="46">
        <f t="shared" si="23"/>
        <v>3</v>
      </c>
      <c r="G20" s="89"/>
      <c r="H20" s="66"/>
      <c r="I20" s="94"/>
      <c r="J20" s="94">
        <v>46.35</v>
      </c>
      <c r="K20" s="92">
        <f t="shared" si="24"/>
        <v>1000</v>
      </c>
      <c r="L20" s="19" t="str">
        <f t="shared" si="42"/>
        <v>Mike Shellim</v>
      </c>
      <c r="M20" s="92">
        <f t="shared" si="27"/>
        <v>1000</v>
      </c>
      <c r="N20" s="94">
        <v>43.93</v>
      </c>
      <c r="O20" s="92">
        <f t="shared" si="25"/>
        <v>925.1081265649898</v>
      </c>
      <c r="P20" s="92" t="str">
        <f t="shared" si="43"/>
        <v>Mike Shellim</v>
      </c>
      <c r="Q20" s="92">
        <f t="shared" si="28"/>
        <v>925.1081265649898</v>
      </c>
      <c r="R20" s="94">
        <v>46.55</v>
      </c>
      <c r="S20" s="92">
        <f t="shared" si="1"/>
        <v>858.4317937701396</v>
      </c>
      <c r="T20" s="92" t="str">
        <f t="shared" si="44"/>
        <v>Mike Shellim</v>
      </c>
      <c r="U20" s="92" t="str">
        <f t="shared" si="2"/>
        <v>Mike Shellim</v>
      </c>
      <c r="V20" s="92">
        <f t="shared" si="29"/>
        <v>858.4317937701396</v>
      </c>
      <c r="W20" s="94">
        <v>38.56</v>
      </c>
      <c r="X20" s="92">
        <f t="shared" si="3"/>
        <v>916.2344398340248</v>
      </c>
      <c r="Y20" s="92" t="str">
        <f t="shared" si="4"/>
        <v>Mike Shellim</v>
      </c>
      <c r="Z20" s="92">
        <f t="shared" si="30"/>
        <v>916.2344398340248</v>
      </c>
      <c r="AA20" s="94">
        <v>43.09</v>
      </c>
      <c r="AB20" s="92">
        <f t="shared" si="5"/>
        <v>881.6430726386633</v>
      </c>
      <c r="AC20" s="92" t="str">
        <f t="shared" si="6"/>
        <v>Mike Shellim</v>
      </c>
      <c r="AD20" s="92">
        <f t="shared" si="31"/>
        <v>881.6430726386633</v>
      </c>
      <c r="AE20" s="94">
        <v>39.85</v>
      </c>
      <c r="AF20" s="92">
        <f t="shared" si="7"/>
        <v>894.3538268506901</v>
      </c>
      <c r="AG20" s="92" t="str">
        <f t="shared" si="8"/>
        <v>Mike Shellim</v>
      </c>
      <c r="AH20" s="92">
        <f t="shared" si="32"/>
        <v>894.3538268506901</v>
      </c>
      <c r="AI20" s="94">
        <v>39.11</v>
      </c>
      <c r="AJ20" s="92">
        <f t="shared" si="9"/>
        <v>1000</v>
      </c>
      <c r="AK20" s="92" t="str">
        <f t="shared" si="10"/>
        <v>Mike Shellim</v>
      </c>
      <c r="AL20" s="92">
        <f t="shared" si="33"/>
        <v>1000.000007</v>
      </c>
      <c r="AM20" s="94">
        <v>43.27</v>
      </c>
      <c r="AN20" s="92">
        <f t="shared" si="11"/>
        <v>904.0905939449964</v>
      </c>
      <c r="AO20" s="92" t="str">
        <f t="shared" si="12"/>
        <v>Mike Shellim</v>
      </c>
      <c r="AP20" s="92">
        <f t="shared" si="34"/>
        <v>904.0905939449964</v>
      </c>
      <c r="AQ20" s="94">
        <v>43.95</v>
      </c>
      <c r="AR20" s="92">
        <f t="shared" si="13"/>
        <v>869.8521046643913</v>
      </c>
      <c r="AS20" s="92" t="str">
        <f t="shared" si="14"/>
        <v>Mike Shellim</v>
      </c>
      <c r="AT20" s="92">
        <f t="shared" si="35"/>
        <v>869.8521046643913</v>
      </c>
      <c r="AU20" s="94">
        <v>42.82</v>
      </c>
      <c r="AV20" s="92">
        <f t="shared" si="15"/>
        <v>776.0392340028023</v>
      </c>
      <c r="AW20" s="92" t="str">
        <f t="shared" si="16"/>
        <v>Mike Shellim</v>
      </c>
      <c r="AX20" s="92">
        <f t="shared" si="36"/>
        <v>776.0392340028023</v>
      </c>
      <c r="AY20" s="94">
        <v>37.81</v>
      </c>
      <c r="AZ20" s="92">
        <f t="shared" si="17"/>
        <v>1000</v>
      </c>
      <c r="BA20" s="92" t="str">
        <f t="shared" si="18"/>
        <v>Mike Shellim</v>
      </c>
      <c r="BB20" s="92">
        <f t="shared" si="37"/>
        <v>1000.000011</v>
      </c>
      <c r="BC20" s="94">
        <v>37.51</v>
      </c>
      <c r="BD20" s="92">
        <f t="shared" si="19"/>
        <v>1000</v>
      </c>
      <c r="BE20" s="92" t="str">
        <f t="shared" si="45"/>
        <v>Mike Shellim</v>
      </c>
      <c r="BF20" s="92">
        <f t="shared" si="38"/>
        <v>1000.000012</v>
      </c>
      <c r="BG20" s="94">
        <v>51.62</v>
      </c>
      <c r="BH20" s="92">
        <f t="shared" si="20"/>
        <v>742.1542037969781</v>
      </c>
      <c r="BI20" s="92" t="str">
        <f t="shared" si="46"/>
        <v>Mike Shellim</v>
      </c>
      <c r="BJ20" s="92">
        <f t="shared" si="39"/>
        <v>0</v>
      </c>
      <c r="BK20" s="94">
        <v>41.58</v>
      </c>
      <c r="BL20" s="92">
        <f t="shared" si="21"/>
        <v>805.1948051948051</v>
      </c>
      <c r="BM20" s="92" t="str">
        <f t="shared" si="47"/>
        <v>Mike Shellim</v>
      </c>
      <c r="BN20" s="92">
        <f t="shared" si="40"/>
        <v>805.1948051948051</v>
      </c>
      <c r="BO20" s="94">
        <v>43.89</v>
      </c>
      <c r="BP20" s="92">
        <f t="shared" si="22"/>
        <v>890.8635224424698</v>
      </c>
      <c r="BQ20" s="92" t="str">
        <f t="shared" si="48"/>
        <v>Mike Shellim</v>
      </c>
      <c r="BR20" s="92">
        <f t="shared" si="41"/>
        <v>890.8635224424698</v>
      </c>
    </row>
    <row r="21" spans="1:70" ht="12.75">
      <c r="A21" s="6">
        <f t="shared" si="26"/>
        <v>9</v>
      </c>
      <c r="B21" s="66" t="s">
        <v>134</v>
      </c>
      <c r="C21" s="133" t="s">
        <v>135</v>
      </c>
      <c r="D21" s="3" t="s">
        <v>151</v>
      </c>
      <c r="E21" s="70">
        <f t="shared" si="0"/>
        <v>8704.882392874053</v>
      </c>
      <c r="F21" s="46">
        <f t="shared" si="23"/>
        <v>11</v>
      </c>
      <c r="G21" s="89"/>
      <c r="H21" s="66"/>
      <c r="I21" s="94"/>
      <c r="J21" s="94">
        <v>65.1</v>
      </c>
      <c r="K21" s="92">
        <f t="shared" si="24"/>
        <v>711.9815668202766</v>
      </c>
      <c r="L21" s="19" t="str">
        <f t="shared" si="42"/>
        <v>Paul Potter</v>
      </c>
      <c r="M21" s="92">
        <f t="shared" si="27"/>
        <v>711.9815668202766</v>
      </c>
      <c r="N21" s="94">
        <v>66.54</v>
      </c>
      <c r="O21" s="92">
        <f t="shared" si="25"/>
        <v>610.7604448452058</v>
      </c>
      <c r="P21" s="92" t="str">
        <f t="shared" si="43"/>
        <v>Paul Potter</v>
      </c>
      <c r="Q21" s="92">
        <f t="shared" si="28"/>
        <v>610.7604448452058</v>
      </c>
      <c r="R21" s="94">
        <v>61.06</v>
      </c>
      <c r="S21" s="92">
        <f t="shared" si="1"/>
        <v>654.4382574516868</v>
      </c>
      <c r="T21" s="92" t="str">
        <f t="shared" si="44"/>
        <v>Paul Potter</v>
      </c>
      <c r="U21" s="92" t="str">
        <f t="shared" si="2"/>
        <v>Paul Potter</v>
      </c>
      <c r="V21" s="92">
        <f t="shared" si="29"/>
        <v>654.4382574516868</v>
      </c>
      <c r="W21" s="94">
        <v>58.44</v>
      </c>
      <c r="X21" s="92">
        <f t="shared" si="3"/>
        <v>604.5516769336072</v>
      </c>
      <c r="Y21" s="92" t="str">
        <f t="shared" si="4"/>
        <v>Paul Potter</v>
      </c>
      <c r="Z21" s="92">
        <f t="shared" si="30"/>
        <v>604.5516769336072</v>
      </c>
      <c r="AA21" s="94">
        <v>67.12</v>
      </c>
      <c r="AB21" s="92">
        <f t="shared" si="5"/>
        <v>566.0011918951133</v>
      </c>
      <c r="AC21" s="92" t="str">
        <f t="shared" si="6"/>
        <v>Paul Potter</v>
      </c>
      <c r="AD21" s="92">
        <f t="shared" si="31"/>
        <v>566.0011918951133</v>
      </c>
      <c r="AE21" s="94">
        <v>58.68</v>
      </c>
      <c r="AF21" s="92">
        <f t="shared" si="7"/>
        <v>607.361963190184</v>
      </c>
      <c r="AG21" s="92" t="str">
        <f t="shared" si="8"/>
        <v>Paul Potter</v>
      </c>
      <c r="AH21" s="92">
        <f t="shared" si="32"/>
        <v>607.361963190184</v>
      </c>
      <c r="AI21" s="94">
        <v>59.11</v>
      </c>
      <c r="AJ21" s="92">
        <f t="shared" si="9"/>
        <v>661.6477753341228</v>
      </c>
      <c r="AK21" s="92" t="str">
        <f t="shared" si="10"/>
        <v>Paul Potter</v>
      </c>
      <c r="AL21" s="92">
        <f t="shared" si="33"/>
        <v>661.6477753341228</v>
      </c>
      <c r="AM21" s="94">
        <v>61.02</v>
      </c>
      <c r="AN21" s="92">
        <f t="shared" si="11"/>
        <v>641.1012782694197</v>
      </c>
      <c r="AO21" s="92" t="str">
        <f t="shared" si="12"/>
        <v>Paul Potter</v>
      </c>
      <c r="AP21" s="92">
        <f t="shared" si="34"/>
        <v>641.1012782694197</v>
      </c>
      <c r="AQ21" s="94">
        <v>56.15</v>
      </c>
      <c r="AR21" s="92">
        <f t="shared" si="13"/>
        <v>680.8548530721282</v>
      </c>
      <c r="AS21" s="92" t="str">
        <f t="shared" si="14"/>
        <v>Paul Potter</v>
      </c>
      <c r="AT21" s="92">
        <f t="shared" si="35"/>
        <v>680.8548530721282</v>
      </c>
      <c r="AU21" s="94">
        <v>58.38</v>
      </c>
      <c r="AV21" s="92">
        <f t="shared" si="15"/>
        <v>569.2017814319972</v>
      </c>
      <c r="AW21" s="92" t="str">
        <f t="shared" si="16"/>
        <v>Paul Potter</v>
      </c>
      <c r="AX21" s="92">
        <f t="shared" si="36"/>
        <v>569.2017814319972</v>
      </c>
      <c r="AY21" s="94">
        <v>64.37</v>
      </c>
      <c r="AZ21" s="92">
        <f t="shared" si="17"/>
        <v>587.3854279944073</v>
      </c>
      <c r="BA21" s="92" t="str">
        <f t="shared" si="18"/>
        <v>Paul Potter</v>
      </c>
      <c r="BB21" s="92">
        <f t="shared" si="37"/>
        <v>587.3854279944073</v>
      </c>
      <c r="BC21" s="94">
        <v>71.37</v>
      </c>
      <c r="BD21" s="92">
        <f t="shared" si="19"/>
        <v>525.5709681939189</v>
      </c>
      <c r="BE21" s="92" t="str">
        <f t="shared" si="45"/>
        <v>Paul Potter</v>
      </c>
      <c r="BF21" s="92">
        <f t="shared" si="38"/>
        <v>0</v>
      </c>
      <c r="BG21" s="94">
        <v>64.69</v>
      </c>
      <c r="BH21" s="92">
        <f t="shared" si="20"/>
        <v>592.2089967537487</v>
      </c>
      <c r="BI21" s="92" t="str">
        <f t="shared" si="46"/>
        <v>Paul Potter</v>
      </c>
      <c r="BJ21" s="92">
        <f t="shared" si="39"/>
        <v>592.2089967537487</v>
      </c>
      <c r="BK21" s="94">
        <v>62.55</v>
      </c>
      <c r="BL21" s="92">
        <f t="shared" si="21"/>
        <v>535.251798561151</v>
      </c>
      <c r="BM21" s="92" t="str">
        <f t="shared" si="47"/>
        <v>Paul Potter</v>
      </c>
      <c r="BN21" s="92">
        <f t="shared" si="40"/>
        <v>535.251798561151</v>
      </c>
      <c r="BO21" s="94">
        <v>57.32</v>
      </c>
      <c r="BP21" s="92">
        <f t="shared" si="22"/>
        <v>682.135380321005</v>
      </c>
      <c r="BQ21" s="92" t="str">
        <f t="shared" si="48"/>
        <v>Paul Potter</v>
      </c>
      <c r="BR21" s="92">
        <f t="shared" si="41"/>
        <v>682.135380321005</v>
      </c>
    </row>
    <row r="22" spans="1:70" ht="12.75">
      <c r="A22" s="6">
        <f t="shared" si="26"/>
        <v>10</v>
      </c>
      <c r="B22" s="66" t="s">
        <v>140</v>
      </c>
      <c r="C22" s="134">
        <v>68</v>
      </c>
      <c r="D22" s="3" t="s">
        <v>152</v>
      </c>
      <c r="E22" s="70">
        <f t="shared" si="0"/>
        <v>8723.926301351386</v>
      </c>
      <c r="F22" s="46">
        <f t="shared" si="23"/>
        <v>10</v>
      </c>
      <c r="G22" s="89"/>
      <c r="H22" s="66"/>
      <c r="I22" s="94"/>
      <c r="J22" s="94">
        <v>53.91</v>
      </c>
      <c r="K22" s="92">
        <f t="shared" si="24"/>
        <v>859.7662771285477</v>
      </c>
      <c r="L22" s="19" t="str">
        <f t="shared" si="42"/>
        <v>Simon Hall</v>
      </c>
      <c r="M22" s="92">
        <f t="shared" si="27"/>
        <v>859.7662771285477</v>
      </c>
      <c r="N22" s="94">
        <v>43.12</v>
      </c>
      <c r="O22" s="92">
        <f t="shared" si="25"/>
        <v>942.4860853432283</v>
      </c>
      <c r="P22" s="92" t="str">
        <f t="shared" si="43"/>
        <v>Simon Hall</v>
      </c>
      <c r="Q22" s="92">
        <f t="shared" si="28"/>
        <v>942.4860853432283</v>
      </c>
      <c r="R22" s="94">
        <v>42.38</v>
      </c>
      <c r="S22" s="92">
        <f t="shared" si="1"/>
        <v>942.8975932043417</v>
      </c>
      <c r="T22" s="92" t="str">
        <f t="shared" si="44"/>
        <v>Simon Hall</v>
      </c>
      <c r="U22" s="92" t="str">
        <f t="shared" si="2"/>
        <v>Simon Hall</v>
      </c>
      <c r="V22" s="92">
        <f t="shared" si="29"/>
        <v>942.8975932043417</v>
      </c>
      <c r="W22" s="94">
        <v>38.03</v>
      </c>
      <c r="X22" s="92">
        <f t="shared" si="3"/>
        <v>929.0034183539311</v>
      </c>
      <c r="Y22" s="92" t="str">
        <f t="shared" si="4"/>
        <v>Simon Hall</v>
      </c>
      <c r="Z22" s="92">
        <f t="shared" si="30"/>
        <v>929.0034183539311</v>
      </c>
      <c r="AA22" s="94">
        <v>42.08</v>
      </c>
      <c r="AB22" s="92">
        <f t="shared" si="5"/>
        <v>902.8041825095058</v>
      </c>
      <c r="AC22" s="92" t="str">
        <f t="shared" si="6"/>
        <v>Simon Hall</v>
      </c>
      <c r="AD22" s="92">
        <f t="shared" si="31"/>
        <v>902.8041825095058</v>
      </c>
      <c r="AE22" s="94">
        <v>40.68</v>
      </c>
      <c r="AF22" s="92">
        <f t="shared" si="7"/>
        <v>876.1061946902655</v>
      </c>
      <c r="AG22" s="92" t="str">
        <f t="shared" si="8"/>
        <v>Simon Hall</v>
      </c>
      <c r="AH22" s="92">
        <f t="shared" si="32"/>
        <v>876.1061946902655</v>
      </c>
      <c r="AI22" s="94">
        <v>42.13</v>
      </c>
      <c r="AJ22" s="92">
        <f t="shared" si="9"/>
        <v>928.3171136957037</v>
      </c>
      <c r="AK22" s="92" t="str">
        <f t="shared" si="10"/>
        <v>Simon Hall</v>
      </c>
      <c r="AL22" s="92">
        <f t="shared" si="33"/>
        <v>928.3171136957037</v>
      </c>
      <c r="AM22" s="94">
        <v>48.37</v>
      </c>
      <c r="AN22" s="92">
        <f t="shared" si="11"/>
        <v>808.7657639032458</v>
      </c>
      <c r="AO22" s="92" t="str">
        <f t="shared" si="12"/>
        <v>Simon Hall</v>
      </c>
      <c r="AP22" s="92">
        <f t="shared" si="34"/>
        <v>808.7657639032458</v>
      </c>
      <c r="AQ22" s="94">
        <v>53.03</v>
      </c>
      <c r="AR22" s="92">
        <f t="shared" si="13"/>
        <v>720.9126909296624</v>
      </c>
      <c r="AS22" s="92" t="str">
        <f t="shared" si="14"/>
        <v>Simon Hall</v>
      </c>
      <c r="AT22" s="92">
        <f t="shared" si="35"/>
        <v>720.9126909296624</v>
      </c>
      <c r="AU22" s="94">
        <v>40.88</v>
      </c>
      <c r="AV22" s="92">
        <f t="shared" si="15"/>
        <v>812.8669275929549</v>
      </c>
      <c r="AW22" s="92" t="str">
        <f t="shared" si="16"/>
        <v>Simon Hall</v>
      </c>
      <c r="AX22" s="92">
        <f t="shared" si="36"/>
        <v>812.8669275929549</v>
      </c>
      <c r="AY22" s="94"/>
      <c r="AZ22" s="92">
        <f t="shared" si="17"/>
        <v>0</v>
      </c>
      <c r="BA22" s="92" t="str">
        <f t="shared" si="18"/>
        <v>Simon Hall</v>
      </c>
      <c r="BB22" s="92">
        <f t="shared" si="37"/>
        <v>0</v>
      </c>
      <c r="BC22" s="94"/>
      <c r="BD22" s="92">
        <f t="shared" si="19"/>
        <v>0</v>
      </c>
      <c r="BE22" s="92" t="str">
        <f t="shared" si="45"/>
        <v>Simon Hall</v>
      </c>
      <c r="BF22" s="92">
        <f t="shared" si="38"/>
        <v>1.2E-05</v>
      </c>
      <c r="BG22" s="94"/>
      <c r="BH22" s="92">
        <f t="shared" si="20"/>
        <v>0</v>
      </c>
      <c r="BI22" s="92" t="str">
        <f t="shared" si="46"/>
        <v>Simon Hall</v>
      </c>
      <c r="BJ22" s="92">
        <f t="shared" si="39"/>
        <v>1.3E-05</v>
      </c>
      <c r="BK22" s="94"/>
      <c r="BL22" s="92">
        <f t="shared" si="21"/>
        <v>0</v>
      </c>
      <c r="BM22" s="92" t="str">
        <f t="shared" si="47"/>
        <v>Simon Hall</v>
      </c>
      <c r="BN22" s="92">
        <f t="shared" si="40"/>
        <v>1.4E-05</v>
      </c>
      <c r="BO22" s="94"/>
      <c r="BP22" s="92">
        <f t="shared" si="22"/>
        <v>0</v>
      </c>
      <c r="BQ22" s="92" t="str">
        <f t="shared" si="48"/>
        <v>Simon Hall</v>
      </c>
      <c r="BR22" s="92">
        <f t="shared" si="41"/>
        <v>1.4999999999999999E-05</v>
      </c>
    </row>
    <row r="23" spans="1:70" ht="12.75">
      <c r="A23" s="6">
        <f t="shared" si="26"/>
        <v>11</v>
      </c>
      <c r="B23" s="66" t="s">
        <v>130</v>
      </c>
      <c r="C23" s="133" t="s">
        <v>131</v>
      </c>
      <c r="D23" s="3" t="s">
        <v>154</v>
      </c>
      <c r="E23" s="70">
        <f t="shared" si="0"/>
        <v>13642.934090803292</v>
      </c>
      <c r="F23" s="46">
        <f t="shared" si="23"/>
        <v>1</v>
      </c>
      <c r="G23" s="89"/>
      <c r="H23" s="66"/>
      <c r="I23" s="94"/>
      <c r="J23" s="94">
        <v>47.32</v>
      </c>
      <c r="K23" s="92">
        <f t="shared" si="24"/>
        <v>979.5012679628064</v>
      </c>
      <c r="L23" s="19" t="str">
        <f t="shared" si="42"/>
        <v>Mark Southall</v>
      </c>
      <c r="M23" s="92">
        <f t="shared" si="27"/>
        <v>979.5012679628064</v>
      </c>
      <c r="N23" s="94">
        <v>42.34</v>
      </c>
      <c r="O23" s="92">
        <f t="shared" si="25"/>
        <v>959.8488427019366</v>
      </c>
      <c r="P23" s="92" t="str">
        <f t="shared" si="43"/>
        <v>Mark Southall</v>
      </c>
      <c r="Q23" s="92">
        <f t="shared" si="28"/>
        <v>959.8488427019366</v>
      </c>
      <c r="R23" s="94">
        <v>39.96</v>
      </c>
      <c r="S23" s="92">
        <f t="shared" si="1"/>
        <v>1000</v>
      </c>
      <c r="T23" s="92" t="str">
        <f t="shared" si="44"/>
        <v>Mark Southall</v>
      </c>
      <c r="U23" s="92" t="str">
        <f t="shared" si="2"/>
        <v>Mark Southall</v>
      </c>
      <c r="V23" s="92">
        <f t="shared" si="29"/>
        <v>1000</v>
      </c>
      <c r="W23" s="94">
        <v>35.33</v>
      </c>
      <c r="X23" s="92">
        <f t="shared" si="3"/>
        <v>1000</v>
      </c>
      <c r="Y23" s="92" t="str">
        <f t="shared" si="4"/>
        <v>Mark Southall</v>
      </c>
      <c r="Z23" s="92">
        <f t="shared" si="30"/>
        <v>1000.000004</v>
      </c>
      <c r="AA23" s="94">
        <v>40.33</v>
      </c>
      <c r="AB23" s="92">
        <f t="shared" si="5"/>
        <v>941.9786759236301</v>
      </c>
      <c r="AC23" s="92" t="str">
        <f t="shared" si="6"/>
        <v>Mark Southall</v>
      </c>
      <c r="AD23" s="92">
        <f t="shared" si="31"/>
        <v>941.9786759236301</v>
      </c>
      <c r="AE23" s="94">
        <v>36.21</v>
      </c>
      <c r="AF23" s="92">
        <f t="shared" si="7"/>
        <v>984.2584921292461</v>
      </c>
      <c r="AG23" s="92" t="str">
        <f t="shared" si="8"/>
        <v>Mark Southall</v>
      </c>
      <c r="AH23" s="92">
        <f t="shared" si="32"/>
        <v>984.2584921292461</v>
      </c>
      <c r="AI23" s="94">
        <v>39.47</v>
      </c>
      <c r="AJ23" s="92">
        <f t="shared" si="9"/>
        <v>990.8791487205473</v>
      </c>
      <c r="AK23" s="92" t="str">
        <f t="shared" si="10"/>
        <v>Mark Southall</v>
      </c>
      <c r="AL23" s="92">
        <f t="shared" si="33"/>
        <v>990.8791487205473</v>
      </c>
      <c r="AM23" s="94">
        <v>41.1</v>
      </c>
      <c r="AN23" s="92">
        <f t="shared" si="11"/>
        <v>951.8248175182481</v>
      </c>
      <c r="AO23" s="92" t="str">
        <f t="shared" si="12"/>
        <v>Mark Southall</v>
      </c>
      <c r="AP23" s="92">
        <f t="shared" si="34"/>
        <v>951.8248175182481</v>
      </c>
      <c r="AQ23" s="94">
        <v>38.23</v>
      </c>
      <c r="AR23" s="92">
        <f t="shared" si="13"/>
        <v>1000</v>
      </c>
      <c r="AS23" s="92" t="str">
        <f t="shared" si="14"/>
        <v>Mark Southall</v>
      </c>
      <c r="AT23" s="92">
        <f t="shared" si="35"/>
        <v>1000.000009</v>
      </c>
      <c r="AU23" s="94">
        <v>33.23</v>
      </c>
      <c r="AV23" s="92">
        <f t="shared" si="15"/>
        <v>1000</v>
      </c>
      <c r="AW23" s="92" t="str">
        <f t="shared" si="16"/>
        <v>Mark Southall</v>
      </c>
      <c r="AX23" s="92">
        <f t="shared" si="36"/>
        <v>1000.00001</v>
      </c>
      <c r="AY23" s="94">
        <v>40.95</v>
      </c>
      <c r="AZ23" s="92">
        <f t="shared" si="17"/>
        <v>923.3211233211233</v>
      </c>
      <c r="BA23" s="92" t="str">
        <f t="shared" si="18"/>
        <v>Mark Southall</v>
      </c>
      <c r="BB23" s="92">
        <f t="shared" si="37"/>
        <v>923.3211233211233</v>
      </c>
      <c r="BC23" s="94">
        <v>41.16</v>
      </c>
      <c r="BD23" s="92">
        <f t="shared" si="19"/>
        <v>911.3216715257531</v>
      </c>
      <c r="BE23" s="92" t="str">
        <f t="shared" si="45"/>
        <v>Mark Southall</v>
      </c>
      <c r="BF23" s="92">
        <f t="shared" si="38"/>
        <v>911.3216715257531</v>
      </c>
      <c r="BG23" s="94">
        <v>38.31</v>
      </c>
      <c r="BH23" s="92">
        <f t="shared" si="20"/>
        <v>1000</v>
      </c>
      <c r="BI23" s="92" t="str">
        <f t="shared" si="46"/>
        <v>Mark Southall</v>
      </c>
      <c r="BJ23" s="92">
        <f t="shared" si="39"/>
        <v>1000.000013</v>
      </c>
      <c r="BK23" s="94">
        <v>37.27</v>
      </c>
      <c r="BL23" s="92">
        <f t="shared" si="21"/>
        <v>898.3096324121276</v>
      </c>
      <c r="BM23" s="92" t="str">
        <f t="shared" si="47"/>
        <v>Mark Southall</v>
      </c>
      <c r="BN23" s="92">
        <f t="shared" si="40"/>
        <v>0</v>
      </c>
      <c r="BO23" s="94">
        <v>39.1</v>
      </c>
      <c r="BP23" s="92">
        <f t="shared" si="22"/>
        <v>1000</v>
      </c>
      <c r="BQ23" s="92" t="str">
        <f t="shared" si="48"/>
        <v>Mark Southall</v>
      </c>
      <c r="BR23" s="92">
        <f t="shared" si="41"/>
        <v>1000.000015</v>
      </c>
    </row>
    <row r="24" spans="1:70" ht="12.75">
      <c r="A24" s="6">
        <f t="shared" si="26"/>
        <v>12</v>
      </c>
      <c r="B24" s="66" t="s">
        <v>153</v>
      </c>
      <c r="C24" s="133" t="s">
        <v>126</v>
      </c>
      <c r="D24" s="3" t="s">
        <v>148</v>
      </c>
      <c r="E24" s="70">
        <f t="shared" si="0"/>
        <v>11650.370782395708</v>
      </c>
      <c r="F24" s="46">
        <f t="shared" si="23"/>
        <v>7</v>
      </c>
      <c r="G24" s="89"/>
      <c r="H24" s="66"/>
      <c r="I24" s="94"/>
      <c r="J24" s="94">
        <v>50.67</v>
      </c>
      <c r="K24" s="92">
        <f t="shared" si="24"/>
        <v>914.7424511545294</v>
      </c>
      <c r="L24" s="19" t="str">
        <f t="shared" si="42"/>
        <v>Pete Bailey</v>
      </c>
      <c r="M24" s="92">
        <f t="shared" si="27"/>
        <v>914.7424511545294</v>
      </c>
      <c r="N24" s="94">
        <v>50.38</v>
      </c>
      <c r="O24" s="92">
        <f t="shared" si="25"/>
        <v>806.6693132195315</v>
      </c>
      <c r="P24" s="92" t="str">
        <f t="shared" si="43"/>
        <v>Pete Bailey</v>
      </c>
      <c r="Q24" s="92">
        <f t="shared" si="28"/>
        <v>806.6693132195315</v>
      </c>
      <c r="R24" s="94">
        <v>51.54</v>
      </c>
      <c r="S24" s="92">
        <f t="shared" si="1"/>
        <v>775.3201396973225</v>
      </c>
      <c r="T24" s="92" t="str">
        <f t="shared" si="44"/>
        <v>Pete Bailey</v>
      </c>
      <c r="U24" s="92" t="str">
        <f t="shared" si="2"/>
        <v>Pete Bailey</v>
      </c>
      <c r="V24" s="92">
        <f t="shared" si="29"/>
        <v>775.3201396973225</v>
      </c>
      <c r="W24" s="94">
        <v>41.73</v>
      </c>
      <c r="X24" s="92">
        <f t="shared" si="3"/>
        <v>846.6331176611551</v>
      </c>
      <c r="Y24" s="92" t="str">
        <f t="shared" si="4"/>
        <v>Pete Bailey</v>
      </c>
      <c r="Z24" s="92">
        <f t="shared" si="30"/>
        <v>846.6331176611551</v>
      </c>
      <c r="AA24" s="94">
        <v>49.24</v>
      </c>
      <c r="AB24" s="92">
        <f t="shared" si="5"/>
        <v>771.5272136474412</v>
      </c>
      <c r="AC24" s="92" t="str">
        <f t="shared" si="6"/>
        <v>Pete Bailey</v>
      </c>
      <c r="AD24" s="92">
        <f t="shared" si="31"/>
        <v>771.5272136474412</v>
      </c>
      <c r="AE24" s="94">
        <v>49.84</v>
      </c>
      <c r="AF24" s="92">
        <f t="shared" si="7"/>
        <v>715.0882825040128</v>
      </c>
      <c r="AG24" s="92" t="str">
        <f t="shared" si="8"/>
        <v>Pete Bailey</v>
      </c>
      <c r="AH24" s="92">
        <f t="shared" si="32"/>
        <v>715.0882825040128</v>
      </c>
      <c r="AI24" s="94">
        <v>42.76</v>
      </c>
      <c r="AJ24" s="92">
        <f t="shared" si="9"/>
        <v>914.6398503274088</v>
      </c>
      <c r="AK24" s="92" t="str">
        <f t="shared" si="10"/>
        <v>Pete Bailey</v>
      </c>
      <c r="AL24" s="92">
        <f t="shared" si="33"/>
        <v>914.6398503274088</v>
      </c>
      <c r="AM24" s="94">
        <v>45.35</v>
      </c>
      <c r="AN24" s="92">
        <f t="shared" si="11"/>
        <v>862.6240352811465</v>
      </c>
      <c r="AO24" s="92" t="str">
        <f t="shared" si="12"/>
        <v>Pete Bailey</v>
      </c>
      <c r="AP24" s="92">
        <f t="shared" si="34"/>
        <v>862.6240352811465</v>
      </c>
      <c r="AQ24" s="94">
        <v>42.63</v>
      </c>
      <c r="AR24" s="92">
        <f t="shared" si="13"/>
        <v>896.7863007271874</v>
      </c>
      <c r="AS24" s="92" t="str">
        <f t="shared" si="14"/>
        <v>Pete Bailey</v>
      </c>
      <c r="AT24" s="92">
        <f t="shared" si="35"/>
        <v>896.7863007271874</v>
      </c>
      <c r="AU24" s="94">
        <v>47.32</v>
      </c>
      <c r="AV24" s="92">
        <f t="shared" si="15"/>
        <v>702.240067624683</v>
      </c>
      <c r="AW24" s="92" t="str">
        <f t="shared" si="16"/>
        <v>Pete Bailey</v>
      </c>
      <c r="AX24" s="92">
        <f t="shared" si="36"/>
        <v>702.240067624683</v>
      </c>
      <c r="AY24" s="94">
        <v>45.33</v>
      </c>
      <c r="AZ24" s="92">
        <f t="shared" si="17"/>
        <v>834.1054489300684</v>
      </c>
      <c r="BA24" s="92" t="str">
        <f t="shared" si="18"/>
        <v>Pete Bailey</v>
      </c>
      <c r="BB24" s="92">
        <f t="shared" si="37"/>
        <v>834.1054489300684</v>
      </c>
      <c r="BC24" s="94">
        <v>41.38</v>
      </c>
      <c r="BD24" s="92">
        <f t="shared" si="19"/>
        <v>906.4765587240211</v>
      </c>
      <c r="BE24" s="92" t="str">
        <f t="shared" si="45"/>
        <v>Pete Bailey</v>
      </c>
      <c r="BF24" s="92">
        <f t="shared" si="38"/>
        <v>906.4765587240211</v>
      </c>
      <c r="BG24" s="94">
        <v>44.74</v>
      </c>
      <c r="BH24" s="92">
        <f t="shared" si="20"/>
        <v>856.2807331247207</v>
      </c>
      <c r="BI24" s="92" t="str">
        <f t="shared" si="46"/>
        <v>Pete Bailey</v>
      </c>
      <c r="BJ24" s="92">
        <f t="shared" si="39"/>
        <v>856.2807331247207</v>
      </c>
      <c r="BK24" s="94">
        <v>48.44</v>
      </c>
      <c r="BL24" s="92">
        <f t="shared" si="21"/>
        <v>691.1643270024772</v>
      </c>
      <c r="BM24" s="92" t="str">
        <f t="shared" si="47"/>
        <v>Pete Bailey</v>
      </c>
      <c r="BN24" s="92">
        <f t="shared" si="40"/>
        <v>0</v>
      </c>
      <c r="BO24" s="94">
        <v>46.15</v>
      </c>
      <c r="BP24" s="92">
        <f t="shared" si="22"/>
        <v>847.2372697724811</v>
      </c>
      <c r="BQ24" s="92" t="str">
        <f t="shared" si="48"/>
        <v>Pete Bailey</v>
      </c>
      <c r="BR24" s="92">
        <f t="shared" si="41"/>
        <v>847.2372697724811</v>
      </c>
    </row>
    <row r="25" spans="1:70" ht="12.75">
      <c r="A25" s="6">
        <f t="shared" si="26"/>
        <v>13</v>
      </c>
      <c r="B25" s="66" t="s">
        <v>127</v>
      </c>
      <c r="C25" s="133" t="s">
        <v>128</v>
      </c>
      <c r="D25" s="3" t="s">
        <v>147</v>
      </c>
      <c r="E25" s="70">
        <f t="shared" si="0"/>
        <v>12253.14839391131</v>
      </c>
      <c r="F25" s="46">
        <f t="shared" si="23"/>
        <v>5</v>
      </c>
      <c r="G25" s="89"/>
      <c r="H25" s="21"/>
      <c r="I25" s="94"/>
      <c r="J25" s="94">
        <v>48.47</v>
      </c>
      <c r="K25" s="92">
        <f t="shared" si="24"/>
        <v>956.261605116567</v>
      </c>
      <c r="L25" s="19" t="str">
        <f t="shared" si="42"/>
        <v>Andy Freeman</v>
      </c>
      <c r="M25" s="92">
        <f t="shared" si="27"/>
        <v>956.261605116567</v>
      </c>
      <c r="N25" s="94">
        <v>49.42</v>
      </c>
      <c r="O25" s="92">
        <f t="shared" si="25"/>
        <v>822.3391339538648</v>
      </c>
      <c r="P25" s="92" t="str">
        <f t="shared" si="43"/>
        <v>Andy Freeman</v>
      </c>
      <c r="Q25" s="92">
        <f t="shared" si="28"/>
        <v>822.3391339538648</v>
      </c>
      <c r="R25" s="94">
        <v>59.48</v>
      </c>
      <c r="S25" s="92">
        <f t="shared" si="1"/>
        <v>671.8224613315401</v>
      </c>
      <c r="T25" s="92" t="str">
        <f t="shared" si="44"/>
        <v>Andy Freeman</v>
      </c>
      <c r="U25" s="92" t="str">
        <f t="shared" si="2"/>
        <v>Andy Freeman</v>
      </c>
      <c r="V25" s="92">
        <f t="shared" si="29"/>
        <v>0</v>
      </c>
      <c r="W25" s="94">
        <v>44.11</v>
      </c>
      <c r="X25" s="92">
        <f t="shared" si="3"/>
        <v>800.9521650419406</v>
      </c>
      <c r="Y25" s="92" t="str">
        <f t="shared" si="4"/>
        <v>Andy Freeman</v>
      </c>
      <c r="Z25" s="92">
        <f t="shared" si="30"/>
        <v>800.9521650419406</v>
      </c>
      <c r="AA25" s="94">
        <v>50.18</v>
      </c>
      <c r="AB25" s="92">
        <f t="shared" si="5"/>
        <v>757.0745316859307</v>
      </c>
      <c r="AC25" s="92" t="str">
        <f t="shared" si="6"/>
        <v>Andy Freeman</v>
      </c>
      <c r="AD25" s="92">
        <f t="shared" si="31"/>
        <v>757.0745316859307</v>
      </c>
      <c r="AE25" s="94">
        <v>35.64</v>
      </c>
      <c r="AF25" s="92">
        <f t="shared" si="7"/>
        <v>1000</v>
      </c>
      <c r="AG25" s="92" t="str">
        <f t="shared" si="8"/>
        <v>Andy Freeman</v>
      </c>
      <c r="AH25" s="92">
        <f t="shared" si="32"/>
        <v>1000</v>
      </c>
      <c r="AI25" s="94">
        <v>45.08</v>
      </c>
      <c r="AJ25" s="92">
        <f t="shared" si="9"/>
        <v>867.5687666370895</v>
      </c>
      <c r="AK25" s="92" t="str">
        <f t="shared" si="10"/>
        <v>Andy Freeman</v>
      </c>
      <c r="AL25" s="92">
        <f t="shared" si="33"/>
        <v>867.5687666370895</v>
      </c>
      <c r="AM25" s="94">
        <v>39.12</v>
      </c>
      <c r="AN25" s="92">
        <f t="shared" si="11"/>
        <v>1000</v>
      </c>
      <c r="AO25" s="92" t="str">
        <f t="shared" si="12"/>
        <v>Andy Freeman</v>
      </c>
      <c r="AP25" s="92">
        <f t="shared" si="34"/>
        <v>1000.000008</v>
      </c>
      <c r="AQ25" s="94">
        <v>43.73</v>
      </c>
      <c r="AR25" s="92">
        <f t="shared" si="13"/>
        <v>874.2282186142236</v>
      </c>
      <c r="AS25" s="92" t="str">
        <f t="shared" si="14"/>
        <v>Andy Freeman</v>
      </c>
      <c r="AT25" s="92">
        <f t="shared" si="35"/>
        <v>874.2282186142236</v>
      </c>
      <c r="AU25" s="94">
        <v>45.98</v>
      </c>
      <c r="AV25" s="92">
        <f t="shared" si="15"/>
        <v>722.7055241409308</v>
      </c>
      <c r="AW25" s="92" t="str">
        <f t="shared" si="16"/>
        <v>Andy Freeman</v>
      </c>
      <c r="AX25" s="92">
        <f t="shared" si="36"/>
        <v>722.7055241409308</v>
      </c>
      <c r="AY25" s="94">
        <v>41.17</v>
      </c>
      <c r="AZ25" s="92">
        <f t="shared" si="17"/>
        <v>918.3871751275201</v>
      </c>
      <c r="BA25" s="92" t="str">
        <f t="shared" si="18"/>
        <v>Andy Freeman</v>
      </c>
      <c r="BB25" s="92">
        <f t="shared" si="37"/>
        <v>918.3871751275201</v>
      </c>
      <c r="BC25" s="94">
        <v>39.09</v>
      </c>
      <c r="BD25" s="92">
        <f t="shared" si="19"/>
        <v>959.5804553594268</v>
      </c>
      <c r="BE25" s="92" t="str">
        <f t="shared" si="45"/>
        <v>Andy Freeman</v>
      </c>
      <c r="BF25" s="92">
        <f t="shared" si="38"/>
        <v>959.5804553594268</v>
      </c>
      <c r="BG25" s="94">
        <v>45.84</v>
      </c>
      <c r="BH25" s="92">
        <f t="shared" si="20"/>
        <v>835.7329842931938</v>
      </c>
      <c r="BI25" s="92" t="str">
        <f t="shared" si="46"/>
        <v>Andy Freeman</v>
      </c>
      <c r="BJ25" s="92">
        <f t="shared" si="39"/>
        <v>835.7329842931938</v>
      </c>
      <c r="BK25" s="94">
        <v>37.09</v>
      </c>
      <c r="BL25" s="92">
        <f t="shared" si="21"/>
        <v>902.6691830682123</v>
      </c>
      <c r="BM25" s="92" t="str">
        <f t="shared" si="47"/>
        <v>Andy Freeman</v>
      </c>
      <c r="BN25" s="92">
        <f t="shared" si="40"/>
        <v>902.6691830682123</v>
      </c>
      <c r="BO25" s="94">
        <v>46.79</v>
      </c>
      <c r="BP25" s="92">
        <f t="shared" si="22"/>
        <v>835.6486428724087</v>
      </c>
      <c r="BQ25" s="92" t="str">
        <f t="shared" si="48"/>
        <v>Andy Freeman</v>
      </c>
      <c r="BR25" s="92">
        <f t="shared" si="41"/>
        <v>835.6486428724087</v>
      </c>
    </row>
    <row r="26" spans="1:70" ht="12.75">
      <c r="A26" s="6">
        <f t="shared" si="26"/>
        <v>14</v>
      </c>
      <c r="B26" s="66" t="s">
        <v>123</v>
      </c>
      <c r="C26" s="133" t="s">
        <v>124</v>
      </c>
      <c r="D26" s="3" t="s">
        <v>149</v>
      </c>
      <c r="E26" s="70">
        <f t="shared" si="0"/>
        <v>12053.979881317158</v>
      </c>
      <c r="F26" s="46">
        <f t="shared" si="23"/>
        <v>6</v>
      </c>
      <c r="G26" s="89"/>
      <c r="H26" s="66"/>
      <c r="I26" s="94"/>
      <c r="J26" s="94">
        <v>48.04</v>
      </c>
      <c r="K26" s="92">
        <f t="shared" si="24"/>
        <v>964.8209825145713</v>
      </c>
      <c r="L26" s="19" t="str">
        <f t="shared" si="42"/>
        <v>Mark Passingham</v>
      </c>
      <c r="M26" s="92">
        <f t="shared" si="27"/>
        <v>964.8209825145713</v>
      </c>
      <c r="N26" s="94">
        <v>42.68</v>
      </c>
      <c r="O26" s="92">
        <f t="shared" si="25"/>
        <v>952.2024367385193</v>
      </c>
      <c r="P26" s="92" t="str">
        <f t="shared" si="43"/>
        <v>Mark Passingham</v>
      </c>
      <c r="Q26" s="92">
        <f t="shared" si="28"/>
        <v>952.2024367385193</v>
      </c>
      <c r="R26" s="94">
        <v>58.3</v>
      </c>
      <c r="S26" s="92">
        <f t="shared" si="1"/>
        <v>685.4202401372214</v>
      </c>
      <c r="T26" s="92" t="str">
        <f t="shared" si="44"/>
        <v>Mark Passingham</v>
      </c>
      <c r="U26" s="92" t="str">
        <f t="shared" si="2"/>
        <v>Mark Passingham</v>
      </c>
      <c r="V26" s="92">
        <f t="shared" si="29"/>
        <v>0</v>
      </c>
      <c r="W26" s="94">
        <v>41.23</v>
      </c>
      <c r="X26" s="92">
        <f t="shared" si="3"/>
        <v>856.90031530439</v>
      </c>
      <c r="Y26" s="92" t="str">
        <f t="shared" si="4"/>
        <v>Mark Passingham</v>
      </c>
      <c r="Z26" s="92">
        <f t="shared" si="30"/>
        <v>856.90031530439</v>
      </c>
      <c r="AA26" s="94">
        <v>44.12</v>
      </c>
      <c r="AB26" s="92">
        <f t="shared" si="5"/>
        <v>861.0607434270173</v>
      </c>
      <c r="AC26" s="92" t="str">
        <f t="shared" si="6"/>
        <v>Mark Passingham</v>
      </c>
      <c r="AD26" s="92">
        <f t="shared" si="31"/>
        <v>861.0607434270173</v>
      </c>
      <c r="AE26" s="94">
        <v>40.36</v>
      </c>
      <c r="AF26" s="92">
        <f t="shared" si="7"/>
        <v>883.0525272547076</v>
      </c>
      <c r="AG26" s="92" t="str">
        <f t="shared" si="8"/>
        <v>Mark Passingham</v>
      </c>
      <c r="AH26" s="92">
        <f t="shared" si="32"/>
        <v>883.0525272547076</v>
      </c>
      <c r="AI26" s="94">
        <v>40.29</v>
      </c>
      <c r="AJ26" s="92">
        <f t="shared" si="9"/>
        <v>970.7123355671382</v>
      </c>
      <c r="AK26" s="92" t="str">
        <f t="shared" si="10"/>
        <v>Mark Passingham</v>
      </c>
      <c r="AL26" s="92">
        <f t="shared" si="33"/>
        <v>970.7123355671382</v>
      </c>
      <c r="AM26" s="94">
        <v>44.85</v>
      </c>
      <c r="AN26" s="92">
        <f t="shared" si="11"/>
        <v>872.2408026755852</v>
      </c>
      <c r="AO26" s="92" t="str">
        <f t="shared" si="12"/>
        <v>Mark Passingham</v>
      </c>
      <c r="AP26" s="92">
        <f t="shared" si="34"/>
        <v>872.2408026755852</v>
      </c>
      <c r="AQ26" s="94">
        <v>45.11</v>
      </c>
      <c r="AR26" s="92">
        <f t="shared" si="13"/>
        <v>847.4839281755707</v>
      </c>
      <c r="AS26" s="92" t="str">
        <f t="shared" si="14"/>
        <v>Mark Passingham</v>
      </c>
      <c r="AT26" s="92">
        <f t="shared" si="35"/>
        <v>847.4839281755707</v>
      </c>
      <c r="AU26" s="94">
        <v>45.35</v>
      </c>
      <c r="AV26" s="92">
        <f t="shared" si="15"/>
        <v>732.7453142227122</v>
      </c>
      <c r="AW26" s="92" t="str">
        <f t="shared" si="16"/>
        <v>Mark Passingham</v>
      </c>
      <c r="AX26" s="92">
        <f t="shared" si="36"/>
        <v>732.7453142227122</v>
      </c>
      <c r="AY26" s="94">
        <v>49.26</v>
      </c>
      <c r="AZ26" s="92">
        <f t="shared" si="17"/>
        <v>767.559886317499</v>
      </c>
      <c r="BA26" s="92" t="str">
        <f t="shared" si="18"/>
        <v>Mark Passingham</v>
      </c>
      <c r="BB26" s="92">
        <f t="shared" si="37"/>
        <v>767.559886317499</v>
      </c>
      <c r="BC26" s="94">
        <v>44.98</v>
      </c>
      <c r="BD26" s="92">
        <f t="shared" si="19"/>
        <v>833.9261894175189</v>
      </c>
      <c r="BE26" s="92" t="str">
        <f t="shared" si="45"/>
        <v>Mark Passingham</v>
      </c>
      <c r="BF26" s="92">
        <f t="shared" si="38"/>
        <v>833.9261894175189</v>
      </c>
      <c r="BG26" s="94">
        <v>44.12</v>
      </c>
      <c r="BH26" s="92">
        <f t="shared" si="20"/>
        <v>868.3136899365368</v>
      </c>
      <c r="BI26" s="92" t="str">
        <f t="shared" si="46"/>
        <v>Mark Passingham</v>
      </c>
      <c r="BJ26" s="92">
        <f t="shared" si="39"/>
        <v>868.3136899365368</v>
      </c>
      <c r="BK26" s="94">
        <v>47.79</v>
      </c>
      <c r="BL26" s="92">
        <f t="shared" si="21"/>
        <v>700.5649717514124</v>
      </c>
      <c r="BM26" s="92" t="str">
        <f t="shared" si="47"/>
        <v>Mark Passingham</v>
      </c>
      <c r="BN26" s="92">
        <f t="shared" si="40"/>
        <v>700.5649717514124</v>
      </c>
      <c r="BO26" s="94">
        <v>41.49</v>
      </c>
      <c r="BP26" s="92">
        <f t="shared" si="22"/>
        <v>942.3957580139793</v>
      </c>
      <c r="BQ26" s="92" t="str">
        <f t="shared" si="48"/>
        <v>Mark Passingham</v>
      </c>
      <c r="BR26" s="92">
        <f t="shared" si="41"/>
        <v>942.3957580139793</v>
      </c>
    </row>
    <row r="27" spans="1:70" ht="12.75">
      <c r="A27" s="6">
        <f t="shared" si="26"/>
        <v>15</v>
      </c>
      <c r="B27" s="66"/>
      <c r="C27" s="133"/>
      <c r="D27" s="3"/>
      <c r="E27" s="70">
        <f t="shared" si="0"/>
      </c>
      <c r="F27" s="46">
        <f t="shared" si="23"/>
      </c>
      <c r="G27" s="89"/>
      <c r="H27" s="21"/>
      <c r="I27" s="94"/>
      <c r="J27" s="94"/>
      <c r="K27" s="92">
        <f t="shared" si="24"/>
        <v>0</v>
      </c>
      <c r="L27" s="19">
        <f t="shared" si="42"/>
      </c>
      <c r="M27" s="92">
        <f t="shared" si="27"/>
        <v>0</v>
      </c>
      <c r="N27" s="94"/>
      <c r="O27" s="92">
        <f t="shared" si="25"/>
        <v>0</v>
      </c>
      <c r="P27" s="92">
        <f t="shared" si="43"/>
      </c>
      <c r="Q27" s="92">
        <f t="shared" si="28"/>
        <v>2E-06</v>
      </c>
      <c r="R27" s="94"/>
      <c r="S27" s="92">
        <f t="shared" si="1"/>
        <v>0</v>
      </c>
      <c r="T27" s="92">
        <f t="shared" si="44"/>
      </c>
      <c r="U27" s="92">
        <f t="shared" si="2"/>
      </c>
      <c r="V27" s="92">
        <f t="shared" si="29"/>
        <v>3E-06</v>
      </c>
      <c r="W27" s="94"/>
      <c r="X27" s="92">
        <f t="shared" si="3"/>
        <v>0</v>
      </c>
      <c r="Y27" s="92">
        <f t="shared" si="4"/>
      </c>
      <c r="Z27" s="92">
        <f t="shared" si="30"/>
        <v>4E-06</v>
      </c>
      <c r="AA27" s="94"/>
      <c r="AB27" s="92">
        <f t="shared" si="5"/>
        <v>0</v>
      </c>
      <c r="AC27" s="92">
        <f t="shared" si="6"/>
      </c>
      <c r="AD27" s="92">
        <f t="shared" si="31"/>
        <v>4.9999999999999996E-06</v>
      </c>
      <c r="AE27" s="94"/>
      <c r="AF27" s="92">
        <f t="shared" si="7"/>
        <v>0</v>
      </c>
      <c r="AG27" s="92">
        <f t="shared" si="8"/>
      </c>
      <c r="AH27" s="92">
        <f t="shared" si="32"/>
        <v>6E-06</v>
      </c>
      <c r="AI27" s="94"/>
      <c r="AJ27" s="92">
        <f t="shared" si="9"/>
        <v>0</v>
      </c>
      <c r="AK27" s="92">
        <f t="shared" si="10"/>
      </c>
      <c r="AL27" s="92">
        <f t="shared" si="33"/>
        <v>7E-06</v>
      </c>
      <c r="AM27" s="94"/>
      <c r="AN27" s="92">
        <f t="shared" si="11"/>
        <v>0</v>
      </c>
      <c r="AO27" s="92">
        <f t="shared" si="12"/>
      </c>
      <c r="AP27" s="92">
        <f t="shared" si="34"/>
        <v>8E-06</v>
      </c>
      <c r="AQ27" s="94"/>
      <c r="AR27" s="92">
        <f t="shared" si="13"/>
        <v>0</v>
      </c>
      <c r="AS27" s="92">
        <f t="shared" si="14"/>
      </c>
      <c r="AT27" s="92">
        <f t="shared" si="35"/>
        <v>9E-06</v>
      </c>
      <c r="AU27" s="94"/>
      <c r="AV27" s="92">
        <f t="shared" si="15"/>
        <v>0</v>
      </c>
      <c r="AW27" s="92">
        <f t="shared" si="16"/>
      </c>
      <c r="AX27" s="92">
        <f t="shared" si="36"/>
        <v>9.999999999999999E-06</v>
      </c>
      <c r="AY27" s="94"/>
      <c r="AZ27" s="92">
        <f t="shared" si="17"/>
        <v>0</v>
      </c>
      <c r="BA27" s="92">
        <f t="shared" si="18"/>
      </c>
      <c r="BB27" s="92">
        <f t="shared" si="37"/>
        <v>1.1E-05</v>
      </c>
      <c r="BC27" s="94"/>
      <c r="BD27" s="92">
        <f t="shared" si="19"/>
        <v>0</v>
      </c>
      <c r="BE27" s="92">
        <f t="shared" si="45"/>
      </c>
      <c r="BF27" s="92">
        <f t="shared" si="38"/>
        <v>1.2E-05</v>
      </c>
      <c r="BG27" s="94"/>
      <c r="BH27" s="92">
        <f t="shared" si="20"/>
        <v>0</v>
      </c>
      <c r="BI27" s="92">
        <f t="shared" si="46"/>
      </c>
      <c r="BJ27" s="92">
        <f t="shared" si="39"/>
        <v>1.3E-05</v>
      </c>
      <c r="BK27" s="94"/>
      <c r="BL27" s="92">
        <f t="shared" si="21"/>
        <v>0</v>
      </c>
      <c r="BM27" s="92">
        <f t="shared" si="47"/>
      </c>
      <c r="BN27" s="92">
        <f t="shared" si="40"/>
        <v>1.4E-05</v>
      </c>
      <c r="BO27" s="94"/>
      <c r="BP27" s="92">
        <f t="shared" si="22"/>
        <v>0</v>
      </c>
      <c r="BQ27" s="92">
        <f t="shared" si="48"/>
      </c>
      <c r="BR27" s="92">
        <f t="shared" si="41"/>
        <v>1.4999999999999999E-05</v>
      </c>
    </row>
    <row r="28" spans="1:70" ht="12.75">
      <c r="A28" s="6">
        <f t="shared" si="26"/>
        <v>16</v>
      </c>
      <c r="B28" s="66"/>
      <c r="C28" s="133"/>
      <c r="D28" s="3"/>
      <c r="E28" s="70">
        <f t="shared" si="0"/>
      </c>
      <c r="F28" s="46">
        <f t="shared" si="23"/>
      </c>
      <c r="G28" s="89"/>
      <c r="H28" s="21"/>
      <c r="I28" s="94"/>
      <c r="J28" s="94"/>
      <c r="K28" s="92">
        <f t="shared" si="24"/>
        <v>0</v>
      </c>
      <c r="L28" s="19">
        <f t="shared" si="42"/>
      </c>
      <c r="M28" s="92">
        <f t="shared" si="27"/>
        <v>0</v>
      </c>
      <c r="N28" s="94"/>
      <c r="O28" s="92">
        <f t="shared" si="25"/>
        <v>0</v>
      </c>
      <c r="P28" s="92">
        <f t="shared" si="43"/>
      </c>
      <c r="Q28" s="92">
        <f t="shared" si="28"/>
        <v>2E-06</v>
      </c>
      <c r="R28" s="94"/>
      <c r="S28" s="92">
        <f t="shared" si="1"/>
        <v>0</v>
      </c>
      <c r="T28" s="92">
        <f t="shared" si="44"/>
      </c>
      <c r="U28" s="92">
        <f t="shared" si="2"/>
      </c>
      <c r="V28" s="92">
        <f t="shared" si="29"/>
        <v>3E-06</v>
      </c>
      <c r="W28" s="94"/>
      <c r="X28" s="92">
        <f t="shared" si="3"/>
        <v>0</v>
      </c>
      <c r="Y28" s="92">
        <f t="shared" si="4"/>
      </c>
      <c r="Z28" s="92">
        <f t="shared" si="30"/>
        <v>4E-06</v>
      </c>
      <c r="AA28" s="94"/>
      <c r="AB28" s="92">
        <f t="shared" si="5"/>
        <v>0</v>
      </c>
      <c r="AC28" s="92">
        <f t="shared" si="6"/>
      </c>
      <c r="AD28" s="92">
        <f t="shared" si="31"/>
        <v>4.9999999999999996E-06</v>
      </c>
      <c r="AE28" s="94"/>
      <c r="AF28" s="92">
        <f t="shared" si="7"/>
        <v>0</v>
      </c>
      <c r="AG28" s="92">
        <f t="shared" si="8"/>
      </c>
      <c r="AH28" s="92">
        <f t="shared" si="32"/>
        <v>6E-06</v>
      </c>
      <c r="AI28" s="94"/>
      <c r="AJ28" s="92">
        <f t="shared" si="9"/>
        <v>0</v>
      </c>
      <c r="AK28" s="92">
        <f t="shared" si="10"/>
      </c>
      <c r="AL28" s="92">
        <f t="shared" si="33"/>
        <v>7E-06</v>
      </c>
      <c r="AM28" s="94"/>
      <c r="AN28" s="92">
        <f t="shared" si="11"/>
        <v>0</v>
      </c>
      <c r="AO28" s="92">
        <f t="shared" si="12"/>
      </c>
      <c r="AP28" s="92">
        <f t="shared" si="34"/>
        <v>8E-06</v>
      </c>
      <c r="AQ28" s="94"/>
      <c r="AR28" s="92">
        <f t="shared" si="13"/>
        <v>0</v>
      </c>
      <c r="AS28" s="92">
        <f t="shared" si="14"/>
      </c>
      <c r="AT28" s="92">
        <f t="shared" si="35"/>
        <v>9E-06</v>
      </c>
      <c r="AU28" s="94"/>
      <c r="AV28" s="92">
        <f t="shared" si="15"/>
        <v>0</v>
      </c>
      <c r="AW28" s="92">
        <f t="shared" si="16"/>
      </c>
      <c r="AX28" s="92">
        <f t="shared" si="36"/>
        <v>9.999999999999999E-06</v>
      </c>
      <c r="AY28" s="94"/>
      <c r="AZ28" s="92">
        <f t="shared" si="17"/>
        <v>0</v>
      </c>
      <c r="BA28" s="92">
        <f t="shared" si="18"/>
      </c>
      <c r="BB28" s="92">
        <f t="shared" si="37"/>
        <v>1.1E-05</v>
      </c>
      <c r="BC28" s="94"/>
      <c r="BD28" s="92">
        <f t="shared" si="19"/>
        <v>0</v>
      </c>
      <c r="BE28" s="92">
        <f t="shared" si="45"/>
      </c>
      <c r="BF28" s="92">
        <f t="shared" si="38"/>
        <v>1.2E-05</v>
      </c>
      <c r="BG28" s="94"/>
      <c r="BH28" s="92">
        <f t="shared" si="20"/>
        <v>0</v>
      </c>
      <c r="BI28" s="92">
        <f t="shared" si="46"/>
      </c>
      <c r="BJ28" s="92">
        <f t="shared" si="39"/>
        <v>1.3E-05</v>
      </c>
      <c r="BK28" s="94"/>
      <c r="BL28" s="92">
        <f t="shared" si="21"/>
        <v>0</v>
      </c>
      <c r="BM28" s="92">
        <f t="shared" si="47"/>
      </c>
      <c r="BN28" s="92">
        <f t="shared" si="40"/>
        <v>1.4E-05</v>
      </c>
      <c r="BO28" s="94"/>
      <c r="BP28" s="92">
        <f t="shared" si="22"/>
        <v>0</v>
      </c>
      <c r="BQ28" s="92">
        <f t="shared" si="48"/>
      </c>
      <c r="BR28" s="92">
        <f t="shared" si="41"/>
        <v>1.4999999999999999E-05</v>
      </c>
    </row>
    <row r="29" spans="1:70" ht="12.75">
      <c r="A29" s="6">
        <f t="shared" si="26"/>
        <v>17</v>
      </c>
      <c r="B29" s="66"/>
      <c r="C29" s="133"/>
      <c r="D29" s="3"/>
      <c r="E29" s="70">
        <f t="shared" si="0"/>
      </c>
      <c r="F29" s="46">
        <f t="shared" si="23"/>
      </c>
      <c r="G29" s="89"/>
      <c r="H29" s="66"/>
      <c r="I29" s="94"/>
      <c r="J29" s="94"/>
      <c r="K29" s="92">
        <f t="shared" si="24"/>
        <v>0</v>
      </c>
      <c r="L29" s="19">
        <f t="shared" si="42"/>
      </c>
      <c r="M29" s="92">
        <f t="shared" si="27"/>
        <v>0</v>
      </c>
      <c r="N29" s="94"/>
      <c r="O29" s="92">
        <f t="shared" si="25"/>
        <v>0</v>
      </c>
      <c r="P29" s="92">
        <f t="shared" si="43"/>
      </c>
      <c r="Q29" s="92">
        <f t="shared" si="28"/>
        <v>2E-06</v>
      </c>
      <c r="R29" s="94"/>
      <c r="S29" s="92">
        <f t="shared" si="1"/>
        <v>0</v>
      </c>
      <c r="T29" s="92">
        <f t="shared" si="44"/>
      </c>
      <c r="U29" s="92">
        <f t="shared" si="2"/>
      </c>
      <c r="V29" s="92">
        <f t="shared" si="29"/>
        <v>3E-06</v>
      </c>
      <c r="W29" s="94"/>
      <c r="X29" s="92">
        <f t="shared" si="3"/>
        <v>0</v>
      </c>
      <c r="Y29" s="92">
        <f t="shared" si="4"/>
      </c>
      <c r="Z29" s="92">
        <f t="shared" si="30"/>
        <v>4E-06</v>
      </c>
      <c r="AA29" s="94"/>
      <c r="AB29" s="92">
        <f t="shared" si="5"/>
        <v>0</v>
      </c>
      <c r="AC29" s="92">
        <f t="shared" si="6"/>
      </c>
      <c r="AD29" s="92">
        <f t="shared" si="31"/>
        <v>4.9999999999999996E-06</v>
      </c>
      <c r="AE29" s="94"/>
      <c r="AF29" s="92">
        <f t="shared" si="7"/>
        <v>0</v>
      </c>
      <c r="AG29" s="92">
        <f t="shared" si="8"/>
      </c>
      <c r="AH29" s="92">
        <f t="shared" si="32"/>
        <v>6E-06</v>
      </c>
      <c r="AI29" s="94"/>
      <c r="AJ29" s="92">
        <f t="shared" si="9"/>
        <v>0</v>
      </c>
      <c r="AK29" s="92">
        <f t="shared" si="10"/>
      </c>
      <c r="AL29" s="92">
        <f t="shared" si="33"/>
        <v>7E-06</v>
      </c>
      <c r="AM29" s="94"/>
      <c r="AN29" s="92">
        <f t="shared" si="11"/>
        <v>0</v>
      </c>
      <c r="AO29" s="92">
        <f t="shared" si="12"/>
      </c>
      <c r="AP29" s="92">
        <f t="shared" si="34"/>
        <v>8E-06</v>
      </c>
      <c r="AQ29" s="94"/>
      <c r="AR29" s="92">
        <f t="shared" si="13"/>
        <v>0</v>
      </c>
      <c r="AS29" s="92">
        <f t="shared" si="14"/>
      </c>
      <c r="AT29" s="92">
        <f t="shared" si="35"/>
        <v>9E-06</v>
      </c>
      <c r="AU29" s="94"/>
      <c r="AV29" s="92">
        <f t="shared" si="15"/>
        <v>0</v>
      </c>
      <c r="AW29" s="92">
        <f t="shared" si="16"/>
      </c>
      <c r="AX29" s="92">
        <f t="shared" si="36"/>
        <v>9.999999999999999E-06</v>
      </c>
      <c r="AY29" s="94"/>
      <c r="AZ29" s="92">
        <f t="shared" si="17"/>
        <v>0</v>
      </c>
      <c r="BA29" s="92">
        <f t="shared" si="18"/>
      </c>
      <c r="BB29" s="92">
        <f t="shared" si="37"/>
        <v>1.1E-05</v>
      </c>
      <c r="BC29" s="94"/>
      <c r="BD29" s="92">
        <f t="shared" si="19"/>
        <v>0</v>
      </c>
      <c r="BE29" s="92">
        <f t="shared" si="45"/>
      </c>
      <c r="BF29" s="92">
        <f t="shared" si="38"/>
        <v>1.2E-05</v>
      </c>
      <c r="BG29" s="94"/>
      <c r="BH29" s="92">
        <f t="shared" si="20"/>
        <v>0</v>
      </c>
      <c r="BI29" s="92">
        <f t="shared" si="46"/>
      </c>
      <c r="BJ29" s="92">
        <f t="shared" si="39"/>
        <v>1.3E-05</v>
      </c>
      <c r="BK29" s="94"/>
      <c r="BL29" s="92">
        <f t="shared" si="21"/>
        <v>0</v>
      </c>
      <c r="BM29" s="92">
        <f t="shared" si="47"/>
      </c>
      <c r="BN29" s="92">
        <f t="shared" si="40"/>
        <v>1.4E-05</v>
      </c>
      <c r="BO29" s="94"/>
      <c r="BP29" s="92">
        <f t="shared" si="22"/>
        <v>0</v>
      </c>
      <c r="BQ29" s="92">
        <f t="shared" si="48"/>
      </c>
      <c r="BR29" s="92">
        <f t="shared" si="41"/>
        <v>1.4999999999999999E-05</v>
      </c>
    </row>
    <row r="30" spans="1:70" ht="12.75">
      <c r="A30" s="6">
        <f t="shared" si="26"/>
        <v>18</v>
      </c>
      <c r="B30" s="66"/>
      <c r="C30" s="133"/>
      <c r="D30" s="3"/>
      <c r="E30" s="70">
        <f t="shared" si="0"/>
      </c>
      <c r="F30" s="46">
        <f t="shared" si="23"/>
      </c>
      <c r="G30" s="89"/>
      <c r="H30" s="21"/>
      <c r="I30" s="94"/>
      <c r="J30" s="94"/>
      <c r="K30" s="92">
        <f t="shared" si="24"/>
        <v>0</v>
      </c>
      <c r="L30" s="19">
        <f t="shared" si="42"/>
      </c>
      <c r="M30" s="92">
        <f t="shared" si="27"/>
        <v>0</v>
      </c>
      <c r="N30" s="94"/>
      <c r="O30" s="92">
        <f t="shared" si="25"/>
        <v>0</v>
      </c>
      <c r="P30" s="92">
        <f t="shared" si="43"/>
      </c>
      <c r="Q30" s="92">
        <f t="shared" si="28"/>
        <v>2E-06</v>
      </c>
      <c r="R30" s="94"/>
      <c r="S30" s="92">
        <f t="shared" si="1"/>
        <v>0</v>
      </c>
      <c r="T30" s="92">
        <f t="shared" si="44"/>
      </c>
      <c r="U30" s="92">
        <f t="shared" si="2"/>
      </c>
      <c r="V30" s="92">
        <f t="shared" si="29"/>
        <v>3E-06</v>
      </c>
      <c r="W30" s="94"/>
      <c r="X30" s="92">
        <f t="shared" si="3"/>
        <v>0</v>
      </c>
      <c r="Y30" s="92">
        <f t="shared" si="4"/>
      </c>
      <c r="Z30" s="92">
        <f t="shared" si="30"/>
        <v>4E-06</v>
      </c>
      <c r="AA30" s="94"/>
      <c r="AB30" s="92">
        <f t="shared" si="5"/>
        <v>0</v>
      </c>
      <c r="AC30" s="92">
        <f t="shared" si="6"/>
      </c>
      <c r="AD30" s="92">
        <f t="shared" si="31"/>
        <v>4.9999999999999996E-06</v>
      </c>
      <c r="AE30" s="94"/>
      <c r="AF30" s="92">
        <f t="shared" si="7"/>
        <v>0</v>
      </c>
      <c r="AG30" s="92">
        <f t="shared" si="8"/>
      </c>
      <c r="AH30" s="92">
        <f t="shared" si="32"/>
        <v>6E-06</v>
      </c>
      <c r="AI30" s="94"/>
      <c r="AJ30" s="92">
        <f t="shared" si="9"/>
        <v>0</v>
      </c>
      <c r="AK30" s="92">
        <f t="shared" si="10"/>
      </c>
      <c r="AL30" s="92">
        <f t="shared" si="33"/>
        <v>7E-06</v>
      </c>
      <c r="AM30" s="94"/>
      <c r="AN30" s="92">
        <f t="shared" si="11"/>
        <v>0</v>
      </c>
      <c r="AO30" s="92">
        <f t="shared" si="12"/>
      </c>
      <c r="AP30" s="92">
        <f t="shared" si="34"/>
        <v>8E-06</v>
      </c>
      <c r="AQ30" s="94"/>
      <c r="AR30" s="92">
        <f t="shared" si="13"/>
        <v>0</v>
      </c>
      <c r="AS30" s="92">
        <f t="shared" si="14"/>
      </c>
      <c r="AT30" s="92">
        <f t="shared" si="35"/>
        <v>9E-06</v>
      </c>
      <c r="AU30" s="94"/>
      <c r="AV30" s="92">
        <f t="shared" si="15"/>
        <v>0</v>
      </c>
      <c r="AW30" s="92">
        <f t="shared" si="16"/>
      </c>
      <c r="AX30" s="92">
        <f t="shared" si="36"/>
        <v>9.999999999999999E-06</v>
      </c>
      <c r="AY30" s="94"/>
      <c r="AZ30" s="92">
        <f t="shared" si="17"/>
        <v>0</v>
      </c>
      <c r="BA30" s="92">
        <f t="shared" si="18"/>
      </c>
      <c r="BB30" s="92">
        <f t="shared" si="37"/>
        <v>1.1E-05</v>
      </c>
      <c r="BC30" s="94"/>
      <c r="BD30" s="92">
        <f t="shared" si="19"/>
        <v>0</v>
      </c>
      <c r="BE30" s="92">
        <f t="shared" si="45"/>
      </c>
      <c r="BF30" s="92">
        <f t="shared" si="38"/>
        <v>1.2E-05</v>
      </c>
      <c r="BG30" s="94"/>
      <c r="BH30" s="92">
        <f t="shared" si="20"/>
        <v>0</v>
      </c>
      <c r="BI30" s="92">
        <f t="shared" si="46"/>
      </c>
      <c r="BJ30" s="92">
        <f t="shared" si="39"/>
        <v>1.3E-05</v>
      </c>
      <c r="BK30" s="94"/>
      <c r="BL30" s="92">
        <f t="shared" si="21"/>
        <v>0</v>
      </c>
      <c r="BM30" s="92">
        <f t="shared" si="47"/>
      </c>
      <c r="BN30" s="92">
        <f t="shared" si="40"/>
        <v>1.4E-05</v>
      </c>
      <c r="BO30" s="94"/>
      <c r="BP30" s="92">
        <f t="shared" si="22"/>
        <v>0</v>
      </c>
      <c r="BQ30" s="92">
        <f t="shared" si="48"/>
      </c>
      <c r="BR30" s="92">
        <f t="shared" si="41"/>
        <v>1.4999999999999999E-05</v>
      </c>
    </row>
    <row r="31" spans="1:70" ht="12.75">
      <c r="A31" s="6">
        <f t="shared" si="26"/>
        <v>19</v>
      </c>
      <c r="B31" s="66"/>
      <c r="C31" s="133"/>
      <c r="D31" s="3"/>
      <c r="E31" s="70">
        <f t="shared" si="0"/>
      </c>
      <c r="F31" s="46">
        <f t="shared" si="23"/>
      </c>
      <c r="G31" s="89"/>
      <c r="H31" s="66"/>
      <c r="I31" s="94"/>
      <c r="J31" s="94"/>
      <c r="K31" s="92">
        <f t="shared" si="24"/>
        <v>0</v>
      </c>
      <c r="L31" s="19">
        <f t="shared" si="42"/>
      </c>
      <c r="M31" s="92">
        <f t="shared" si="27"/>
        <v>0</v>
      </c>
      <c r="N31" s="94"/>
      <c r="O31" s="92">
        <f t="shared" si="25"/>
        <v>0</v>
      </c>
      <c r="P31" s="92">
        <f t="shared" si="43"/>
      </c>
      <c r="Q31" s="92">
        <f t="shared" si="28"/>
        <v>2E-06</v>
      </c>
      <c r="R31" s="94"/>
      <c r="S31" s="92">
        <f t="shared" si="1"/>
        <v>0</v>
      </c>
      <c r="T31" s="92">
        <f t="shared" si="44"/>
      </c>
      <c r="U31" s="92">
        <f t="shared" si="2"/>
      </c>
      <c r="V31" s="92">
        <f t="shared" si="29"/>
        <v>3E-06</v>
      </c>
      <c r="W31" s="94"/>
      <c r="X31" s="92">
        <f t="shared" si="3"/>
        <v>0</v>
      </c>
      <c r="Y31" s="92">
        <f t="shared" si="4"/>
      </c>
      <c r="Z31" s="92">
        <f t="shared" si="30"/>
        <v>4E-06</v>
      </c>
      <c r="AA31" s="94"/>
      <c r="AB31" s="92">
        <f t="shared" si="5"/>
        <v>0</v>
      </c>
      <c r="AC31" s="92">
        <f t="shared" si="6"/>
      </c>
      <c r="AD31" s="92">
        <f t="shared" si="31"/>
        <v>4.9999999999999996E-06</v>
      </c>
      <c r="AE31" s="94"/>
      <c r="AF31" s="92">
        <f t="shared" si="7"/>
        <v>0</v>
      </c>
      <c r="AG31" s="92">
        <f t="shared" si="8"/>
      </c>
      <c r="AH31" s="92">
        <f t="shared" si="32"/>
        <v>6E-06</v>
      </c>
      <c r="AI31" s="94"/>
      <c r="AJ31" s="92">
        <f t="shared" si="9"/>
        <v>0</v>
      </c>
      <c r="AK31" s="92">
        <f t="shared" si="10"/>
      </c>
      <c r="AL31" s="92">
        <f t="shared" si="33"/>
        <v>7E-06</v>
      </c>
      <c r="AM31" s="94"/>
      <c r="AN31" s="92">
        <f t="shared" si="11"/>
        <v>0</v>
      </c>
      <c r="AO31" s="92">
        <f t="shared" si="12"/>
      </c>
      <c r="AP31" s="92">
        <f t="shared" si="34"/>
        <v>8E-06</v>
      </c>
      <c r="AQ31" s="94"/>
      <c r="AR31" s="92">
        <f t="shared" si="13"/>
        <v>0</v>
      </c>
      <c r="AS31" s="92">
        <f t="shared" si="14"/>
      </c>
      <c r="AT31" s="92">
        <f t="shared" si="35"/>
        <v>9E-06</v>
      </c>
      <c r="AU31" s="94"/>
      <c r="AV31" s="92">
        <f t="shared" si="15"/>
        <v>0</v>
      </c>
      <c r="AW31" s="92">
        <f t="shared" si="16"/>
      </c>
      <c r="AX31" s="92">
        <f t="shared" si="36"/>
        <v>9.999999999999999E-06</v>
      </c>
      <c r="AY31" s="94"/>
      <c r="AZ31" s="92">
        <f t="shared" si="17"/>
        <v>0</v>
      </c>
      <c r="BA31" s="92">
        <f t="shared" si="18"/>
      </c>
      <c r="BB31" s="92">
        <f t="shared" si="37"/>
        <v>1.1E-05</v>
      </c>
      <c r="BC31" s="94"/>
      <c r="BD31" s="92">
        <f t="shared" si="19"/>
        <v>0</v>
      </c>
      <c r="BE31" s="92">
        <f t="shared" si="45"/>
      </c>
      <c r="BF31" s="92">
        <f t="shared" si="38"/>
        <v>1.2E-05</v>
      </c>
      <c r="BG31" s="94"/>
      <c r="BH31" s="92">
        <f t="shared" si="20"/>
        <v>0</v>
      </c>
      <c r="BI31" s="92">
        <f t="shared" si="46"/>
      </c>
      <c r="BJ31" s="92">
        <f t="shared" si="39"/>
        <v>1.3E-05</v>
      </c>
      <c r="BK31" s="94"/>
      <c r="BL31" s="92">
        <f t="shared" si="21"/>
        <v>0</v>
      </c>
      <c r="BM31" s="92">
        <f t="shared" si="47"/>
      </c>
      <c r="BN31" s="92">
        <f t="shared" si="40"/>
        <v>1.4E-05</v>
      </c>
      <c r="BO31" s="94"/>
      <c r="BP31" s="92">
        <f t="shared" si="22"/>
        <v>0</v>
      </c>
      <c r="BQ31" s="92">
        <f t="shared" si="48"/>
      </c>
      <c r="BR31" s="92">
        <f t="shared" si="41"/>
        <v>1.4999999999999999E-05</v>
      </c>
    </row>
    <row r="32" spans="1:70" ht="12.75">
      <c r="A32" s="6">
        <f t="shared" si="26"/>
        <v>20</v>
      </c>
      <c r="B32" s="66"/>
      <c r="C32" s="133"/>
      <c r="D32" s="3"/>
      <c r="E32" s="70">
        <f t="shared" si="0"/>
      </c>
      <c r="F32" s="46">
        <f t="shared" si="23"/>
      </c>
      <c r="G32" s="89"/>
      <c r="H32" s="66"/>
      <c r="I32" s="94"/>
      <c r="J32" s="94"/>
      <c r="K32" s="92">
        <f t="shared" si="24"/>
        <v>0</v>
      </c>
      <c r="L32" s="19">
        <f t="shared" si="42"/>
      </c>
      <c r="M32" s="92">
        <f t="shared" si="27"/>
        <v>0</v>
      </c>
      <c r="N32" s="94"/>
      <c r="O32" s="92">
        <f t="shared" si="25"/>
        <v>0</v>
      </c>
      <c r="P32" s="92">
        <f t="shared" si="43"/>
      </c>
      <c r="Q32" s="92">
        <f t="shared" si="28"/>
        <v>2E-06</v>
      </c>
      <c r="R32" s="94"/>
      <c r="S32" s="92">
        <f t="shared" si="1"/>
        <v>0</v>
      </c>
      <c r="T32" s="92">
        <f t="shared" si="44"/>
      </c>
      <c r="U32" s="92">
        <f t="shared" si="2"/>
      </c>
      <c r="V32" s="92">
        <f t="shared" si="29"/>
        <v>3E-06</v>
      </c>
      <c r="W32" s="94"/>
      <c r="X32" s="92">
        <f t="shared" si="3"/>
        <v>0</v>
      </c>
      <c r="Y32" s="92">
        <f t="shared" si="4"/>
      </c>
      <c r="Z32" s="92">
        <f t="shared" si="30"/>
        <v>4E-06</v>
      </c>
      <c r="AA32" s="94"/>
      <c r="AB32" s="92">
        <f t="shared" si="5"/>
        <v>0</v>
      </c>
      <c r="AC32" s="92">
        <f t="shared" si="6"/>
      </c>
      <c r="AD32" s="92">
        <f t="shared" si="31"/>
        <v>4.9999999999999996E-06</v>
      </c>
      <c r="AE32" s="94"/>
      <c r="AF32" s="92">
        <f t="shared" si="7"/>
        <v>0</v>
      </c>
      <c r="AG32" s="92">
        <f t="shared" si="8"/>
      </c>
      <c r="AH32" s="92">
        <f t="shared" si="32"/>
        <v>6E-06</v>
      </c>
      <c r="AI32" s="94"/>
      <c r="AJ32" s="92">
        <f t="shared" si="9"/>
        <v>0</v>
      </c>
      <c r="AK32" s="92">
        <f t="shared" si="10"/>
      </c>
      <c r="AL32" s="92">
        <f t="shared" si="33"/>
        <v>7E-06</v>
      </c>
      <c r="AM32" s="94"/>
      <c r="AN32" s="92">
        <f t="shared" si="11"/>
        <v>0</v>
      </c>
      <c r="AO32" s="92">
        <f t="shared" si="12"/>
      </c>
      <c r="AP32" s="92">
        <f t="shared" si="34"/>
        <v>8E-06</v>
      </c>
      <c r="AQ32" s="94"/>
      <c r="AR32" s="92">
        <f t="shared" si="13"/>
        <v>0</v>
      </c>
      <c r="AS32" s="92">
        <f t="shared" si="14"/>
      </c>
      <c r="AT32" s="92">
        <f t="shared" si="35"/>
        <v>9E-06</v>
      </c>
      <c r="AU32" s="94"/>
      <c r="AV32" s="92">
        <f t="shared" si="15"/>
        <v>0</v>
      </c>
      <c r="AW32" s="92">
        <f t="shared" si="16"/>
      </c>
      <c r="AX32" s="92">
        <f t="shared" si="36"/>
        <v>9.999999999999999E-06</v>
      </c>
      <c r="AY32" s="94"/>
      <c r="AZ32" s="92">
        <f t="shared" si="17"/>
        <v>0</v>
      </c>
      <c r="BA32" s="92">
        <f t="shared" si="18"/>
      </c>
      <c r="BB32" s="92">
        <f t="shared" si="37"/>
        <v>1.1E-05</v>
      </c>
      <c r="BC32" s="94"/>
      <c r="BD32" s="92">
        <f t="shared" si="19"/>
        <v>0</v>
      </c>
      <c r="BE32" s="92">
        <f t="shared" si="45"/>
      </c>
      <c r="BF32" s="92">
        <f t="shared" si="38"/>
        <v>1.2E-05</v>
      </c>
      <c r="BG32" s="94"/>
      <c r="BH32" s="92">
        <f t="shared" si="20"/>
        <v>0</v>
      </c>
      <c r="BI32" s="92">
        <f t="shared" si="46"/>
      </c>
      <c r="BJ32" s="92">
        <f t="shared" si="39"/>
        <v>1.3E-05</v>
      </c>
      <c r="BK32" s="94"/>
      <c r="BL32" s="92">
        <f t="shared" si="21"/>
        <v>0</v>
      </c>
      <c r="BM32" s="92">
        <f t="shared" si="47"/>
      </c>
      <c r="BN32" s="92">
        <f t="shared" si="40"/>
        <v>1.4E-05</v>
      </c>
      <c r="BO32" s="94"/>
      <c r="BP32" s="92">
        <f t="shared" si="22"/>
        <v>0</v>
      </c>
      <c r="BQ32" s="92">
        <f t="shared" si="48"/>
      </c>
      <c r="BR32" s="92">
        <f t="shared" si="41"/>
        <v>1.4999999999999999E-05</v>
      </c>
    </row>
    <row r="33" spans="1:70" ht="12.75">
      <c r="A33" s="6">
        <f t="shared" si="26"/>
        <v>21</v>
      </c>
      <c r="B33" s="66"/>
      <c r="C33" s="133"/>
      <c r="D33" s="3"/>
      <c r="E33" s="70">
        <f t="shared" si="0"/>
      </c>
      <c r="F33" s="46">
        <f t="shared" si="23"/>
      </c>
      <c r="G33" s="89"/>
      <c r="H33" s="66"/>
      <c r="I33" s="94"/>
      <c r="J33" s="94"/>
      <c r="K33" s="92">
        <f t="shared" si="24"/>
        <v>0</v>
      </c>
      <c r="L33" s="19">
        <f t="shared" si="42"/>
      </c>
      <c r="M33" s="92">
        <f t="shared" si="27"/>
        <v>0</v>
      </c>
      <c r="N33" s="94"/>
      <c r="O33" s="92">
        <f t="shared" si="25"/>
        <v>0</v>
      </c>
      <c r="P33" s="92">
        <f t="shared" si="43"/>
      </c>
      <c r="Q33" s="92">
        <f t="shared" si="28"/>
        <v>2E-06</v>
      </c>
      <c r="R33" s="94"/>
      <c r="S33" s="92">
        <f t="shared" si="1"/>
        <v>0</v>
      </c>
      <c r="T33" s="92">
        <f t="shared" si="44"/>
      </c>
      <c r="U33" s="92">
        <f t="shared" si="2"/>
      </c>
      <c r="V33" s="92">
        <f t="shared" si="29"/>
        <v>3E-06</v>
      </c>
      <c r="W33" s="94"/>
      <c r="X33" s="92">
        <f t="shared" si="3"/>
        <v>0</v>
      </c>
      <c r="Y33" s="92">
        <f t="shared" si="4"/>
      </c>
      <c r="Z33" s="92">
        <f t="shared" si="30"/>
        <v>4E-06</v>
      </c>
      <c r="AA33" s="94"/>
      <c r="AB33" s="92">
        <f t="shared" si="5"/>
        <v>0</v>
      </c>
      <c r="AC33" s="92">
        <f t="shared" si="6"/>
      </c>
      <c r="AD33" s="92">
        <f t="shared" si="31"/>
        <v>4.9999999999999996E-06</v>
      </c>
      <c r="AE33" s="94"/>
      <c r="AF33" s="92">
        <f t="shared" si="7"/>
        <v>0</v>
      </c>
      <c r="AG33" s="92">
        <f t="shared" si="8"/>
      </c>
      <c r="AH33" s="92">
        <f t="shared" si="32"/>
        <v>6E-06</v>
      </c>
      <c r="AI33" s="94"/>
      <c r="AJ33" s="92">
        <f t="shared" si="9"/>
        <v>0</v>
      </c>
      <c r="AK33" s="92">
        <f t="shared" si="10"/>
      </c>
      <c r="AL33" s="92">
        <f t="shared" si="33"/>
        <v>7E-06</v>
      </c>
      <c r="AM33" s="94"/>
      <c r="AN33" s="92">
        <f t="shared" si="11"/>
        <v>0</v>
      </c>
      <c r="AO33" s="92">
        <f t="shared" si="12"/>
      </c>
      <c r="AP33" s="92">
        <f t="shared" si="34"/>
        <v>8E-06</v>
      </c>
      <c r="AQ33" s="94"/>
      <c r="AR33" s="92">
        <f t="shared" si="13"/>
        <v>0</v>
      </c>
      <c r="AS33" s="92">
        <f t="shared" si="14"/>
      </c>
      <c r="AT33" s="92">
        <f t="shared" si="35"/>
        <v>9E-06</v>
      </c>
      <c r="AU33" s="94"/>
      <c r="AV33" s="92">
        <f t="shared" si="15"/>
        <v>0</v>
      </c>
      <c r="AW33" s="92">
        <f t="shared" si="16"/>
      </c>
      <c r="AX33" s="92">
        <f t="shared" si="36"/>
        <v>9.999999999999999E-06</v>
      </c>
      <c r="AY33" s="94"/>
      <c r="AZ33" s="92">
        <f t="shared" si="17"/>
        <v>0</v>
      </c>
      <c r="BA33" s="92">
        <f t="shared" si="18"/>
      </c>
      <c r="BB33" s="92">
        <f t="shared" si="37"/>
        <v>1.1E-05</v>
      </c>
      <c r="BC33" s="94"/>
      <c r="BD33" s="92">
        <f t="shared" si="19"/>
        <v>0</v>
      </c>
      <c r="BE33" s="92">
        <f t="shared" si="45"/>
      </c>
      <c r="BF33" s="92">
        <f t="shared" si="38"/>
        <v>1.2E-05</v>
      </c>
      <c r="BG33" s="94"/>
      <c r="BH33" s="92">
        <f t="shared" si="20"/>
        <v>0</v>
      </c>
      <c r="BI33" s="92">
        <f t="shared" si="46"/>
      </c>
      <c r="BJ33" s="92">
        <f t="shared" si="39"/>
        <v>1.3E-05</v>
      </c>
      <c r="BK33" s="94"/>
      <c r="BL33" s="92">
        <f t="shared" si="21"/>
        <v>0</v>
      </c>
      <c r="BM33" s="92">
        <f t="shared" si="47"/>
      </c>
      <c r="BN33" s="92">
        <f t="shared" si="40"/>
        <v>1.4E-05</v>
      </c>
      <c r="BO33" s="94"/>
      <c r="BP33" s="92">
        <f t="shared" si="22"/>
        <v>0</v>
      </c>
      <c r="BQ33" s="92">
        <f t="shared" si="48"/>
      </c>
      <c r="BR33" s="92">
        <f t="shared" si="41"/>
        <v>1.4999999999999999E-05</v>
      </c>
    </row>
    <row r="34" spans="1:70" ht="12.75">
      <c r="A34" s="6">
        <f t="shared" si="26"/>
        <v>22</v>
      </c>
      <c r="B34" s="66"/>
      <c r="C34" s="133"/>
      <c r="D34" s="3"/>
      <c r="E34" s="70">
        <f t="shared" si="0"/>
      </c>
      <c r="F34" s="46">
        <f t="shared" si="23"/>
      </c>
      <c r="G34" s="89"/>
      <c r="H34" s="66"/>
      <c r="I34" s="94"/>
      <c r="J34" s="94"/>
      <c r="K34" s="92">
        <f t="shared" si="24"/>
        <v>0</v>
      </c>
      <c r="L34" s="19">
        <f t="shared" si="42"/>
      </c>
      <c r="M34" s="92">
        <f t="shared" si="27"/>
        <v>0</v>
      </c>
      <c r="N34" s="94"/>
      <c r="O34" s="92">
        <f t="shared" si="25"/>
        <v>0</v>
      </c>
      <c r="P34" s="92">
        <f t="shared" si="43"/>
      </c>
      <c r="Q34" s="92">
        <f t="shared" si="28"/>
        <v>2E-06</v>
      </c>
      <c r="R34" s="94"/>
      <c r="S34" s="92">
        <f t="shared" si="1"/>
        <v>0</v>
      </c>
      <c r="T34" s="92">
        <f t="shared" si="44"/>
      </c>
      <c r="U34" s="92">
        <f t="shared" si="2"/>
      </c>
      <c r="V34" s="92">
        <f t="shared" si="29"/>
        <v>3E-06</v>
      </c>
      <c r="W34" s="94"/>
      <c r="X34" s="92">
        <f t="shared" si="3"/>
        <v>0</v>
      </c>
      <c r="Y34" s="92">
        <f t="shared" si="4"/>
      </c>
      <c r="Z34" s="92">
        <f t="shared" si="30"/>
        <v>4E-06</v>
      </c>
      <c r="AA34" s="94"/>
      <c r="AB34" s="92">
        <f t="shared" si="5"/>
        <v>0</v>
      </c>
      <c r="AC34" s="92">
        <f t="shared" si="6"/>
      </c>
      <c r="AD34" s="92">
        <f t="shared" si="31"/>
        <v>4.9999999999999996E-06</v>
      </c>
      <c r="AE34" s="94"/>
      <c r="AF34" s="92">
        <f t="shared" si="7"/>
        <v>0</v>
      </c>
      <c r="AG34" s="92">
        <f t="shared" si="8"/>
      </c>
      <c r="AH34" s="92">
        <f t="shared" si="32"/>
        <v>6E-06</v>
      </c>
      <c r="AI34" s="94"/>
      <c r="AJ34" s="92">
        <f t="shared" si="9"/>
        <v>0</v>
      </c>
      <c r="AK34" s="92">
        <f t="shared" si="10"/>
      </c>
      <c r="AL34" s="92">
        <f t="shared" si="33"/>
        <v>7E-06</v>
      </c>
      <c r="AM34" s="94"/>
      <c r="AN34" s="92">
        <f t="shared" si="11"/>
        <v>0</v>
      </c>
      <c r="AO34" s="92">
        <f t="shared" si="12"/>
      </c>
      <c r="AP34" s="92">
        <f t="shared" si="34"/>
        <v>8E-06</v>
      </c>
      <c r="AQ34" s="94"/>
      <c r="AR34" s="92">
        <f t="shared" si="13"/>
        <v>0</v>
      </c>
      <c r="AS34" s="92">
        <f t="shared" si="14"/>
      </c>
      <c r="AT34" s="92">
        <f t="shared" si="35"/>
        <v>9E-06</v>
      </c>
      <c r="AU34" s="94"/>
      <c r="AV34" s="92">
        <f t="shared" si="15"/>
        <v>0</v>
      </c>
      <c r="AW34" s="92">
        <f t="shared" si="16"/>
      </c>
      <c r="AX34" s="92">
        <f t="shared" si="36"/>
        <v>9.999999999999999E-06</v>
      </c>
      <c r="AY34" s="94"/>
      <c r="AZ34" s="92">
        <f t="shared" si="17"/>
        <v>0</v>
      </c>
      <c r="BA34" s="92">
        <f t="shared" si="18"/>
      </c>
      <c r="BB34" s="92">
        <f t="shared" si="37"/>
        <v>1.1E-05</v>
      </c>
      <c r="BC34" s="94"/>
      <c r="BD34" s="92">
        <f t="shared" si="19"/>
        <v>0</v>
      </c>
      <c r="BE34" s="92">
        <f t="shared" si="45"/>
      </c>
      <c r="BF34" s="92">
        <f t="shared" si="38"/>
        <v>1.2E-05</v>
      </c>
      <c r="BG34" s="94"/>
      <c r="BH34" s="92">
        <f t="shared" si="20"/>
        <v>0</v>
      </c>
      <c r="BI34" s="92">
        <f t="shared" si="46"/>
      </c>
      <c r="BJ34" s="92">
        <f t="shared" si="39"/>
        <v>1.3E-05</v>
      </c>
      <c r="BK34" s="94"/>
      <c r="BL34" s="92">
        <f t="shared" si="21"/>
        <v>0</v>
      </c>
      <c r="BM34" s="92">
        <f t="shared" si="47"/>
      </c>
      <c r="BN34" s="92">
        <f t="shared" si="40"/>
        <v>1.4E-05</v>
      </c>
      <c r="BO34" s="94"/>
      <c r="BP34" s="92">
        <f t="shared" si="22"/>
        <v>0</v>
      </c>
      <c r="BQ34" s="92">
        <f t="shared" si="48"/>
      </c>
      <c r="BR34" s="92">
        <f t="shared" si="41"/>
        <v>1.4999999999999999E-05</v>
      </c>
    </row>
    <row r="35" spans="1:70" ht="12.75">
      <c r="A35" s="6">
        <f t="shared" si="26"/>
        <v>23</v>
      </c>
      <c r="B35" s="66"/>
      <c r="C35" s="133"/>
      <c r="D35" s="3"/>
      <c r="E35" s="70">
        <f t="shared" si="0"/>
      </c>
      <c r="F35" s="46">
        <f t="shared" si="23"/>
      </c>
      <c r="G35" s="89"/>
      <c r="H35" s="66"/>
      <c r="I35" s="94"/>
      <c r="J35" s="94"/>
      <c r="K35" s="92">
        <f t="shared" si="24"/>
        <v>0</v>
      </c>
      <c r="L35" s="19">
        <f t="shared" si="42"/>
      </c>
      <c r="M35" s="92">
        <f t="shared" si="27"/>
        <v>0</v>
      </c>
      <c r="N35" s="94"/>
      <c r="O35" s="92">
        <f t="shared" si="25"/>
        <v>0</v>
      </c>
      <c r="P35" s="92">
        <f t="shared" si="43"/>
      </c>
      <c r="Q35" s="92">
        <f t="shared" si="28"/>
        <v>2E-06</v>
      </c>
      <c r="R35" s="94"/>
      <c r="S35" s="92">
        <f t="shared" si="1"/>
        <v>0</v>
      </c>
      <c r="T35" s="92">
        <f t="shared" si="44"/>
      </c>
      <c r="U35" s="92">
        <f t="shared" si="2"/>
      </c>
      <c r="V35" s="92">
        <f t="shared" si="29"/>
        <v>3E-06</v>
      </c>
      <c r="W35" s="94"/>
      <c r="X35" s="92">
        <f t="shared" si="3"/>
        <v>0</v>
      </c>
      <c r="Y35" s="92">
        <f t="shared" si="4"/>
      </c>
      <c r="Z35" s="92">
        <f t="shared" si="30"/>
        <v>4E-06</v>
      </c>
      <c r="AA35" s="94"/>
      <c r="AB35" s="92">
        <f t="shared" si="5"/>
        <v>0</v>
      </c>
      <c r="AC35" s="92">
        <f t="shared" si="6"/>
      </c>
      <c r="AD35" s="92">
        <f t="shared" si="31"/>
        <v>4.9999999999999996E-06</v>
      </c>
      <c r="AE35" s="94"/>
      <c r="AF35" s="92">
        <f t="shared" si="7"/>
        <v>0</v>
      </c>
      <c r="AG35" s="92">
        <f t="shared" si="8"/>
      </c>
      <c r="AH35" s="92">
        <f t="shared" si="32"/>
        <v>6E-06</v>
      </c>
      <c r="AI35" s="94"/>
      <c r="AJ35" s="92">
        <f t="shared" si="9"/>
        <v>0</v>
      </c>
      <c r="AK35" s="92">
        <f t="shared" si="10"/>
      </c>
      <c r="AL35" s="92">
        <f t="shared" si="33"/>
        <v>7E-06</v>
      </c>
      <c r="AM35" s="94"/>
      <c r="AN35" s="92">
        <f t="shared" si="11"/>
        <v>0</v>
      </c>
      <c r="AO35" s="92">
        <f t="shared" si="12"/>
      </c>
      <c r="AP35" s="92">
        <f t="shared" si="34"/>
        <v>8E-06</v>
      </c>
      <c r="AQ35" s="94"/>
      <c r="AR35" s="92">
        <f t="shared" si="13"/>
        <v>0</v>
      </c>
      <c r="AS35" s="92">
        <f t="shared" si="14"/>
      </c>
      <c r="AT35" s="92">
        <f t="shared" si="35"/>
        <v>9E-06</v>
      </c>
      <c r="AU35" s="94"/>
      <c r="AV35" s="92">
        <f t="shared" si="15"/>
        <v>0</v>
      </c>
      <c r="AW35" s="92">
        <f t="shared" si="16"/>
      </c>
      <c r="AX35" s="92">
        <f t="shared" si="36"/>
        <v>9.999999999999999E-06</v>
      </c>
      <c r="AY35" s="94"/>
      <c r="AZ35" s="92">
        <f t="shared" si="17"/>
        <v>0</v>
      </c>
      <c r="BA35" s="92">
        <f t="shared" si="18"/>
      </c>
      <c r="BB35" s="92">
        <f t="shared" si="37"/>
        <v>1.1E-05</v>
      </c>
      <c r="BC35" s="94"/>
      <c r="BD35" s="92">
        <f t="shared" si="19"/>
        <v>0</v>
      </c>
      <c r="BE35" s="92">
        <f t="shared" si="45"/>
      </c>
      <c r="BF35" s="92">
        <f t="shared" si="38"/>
        <v>1.2E-05</v>
      </c>
      <c r="BG35" s="94"/>
      <c r="BH35" s="92">
        <f t="shared" si="20"/>
        <v>0</v>
      </c>
      <c r="BI35" s="92">
        <f t="shared" si="46"/>
      </c>
      <c r="BJ35" s="92">
        <f t="shared" si="39"/>
        <v>1.3E-05</v>
      </c>
      <c r="BK35" s="94"/>
      <c r="BL35" s="92">
        <f t="shared" si="21"/>
        <v>0</v>
      </c>
      <c r="BM35" s="92">
        <f t="shared" si="47"/>
      </c>
      <c r="BN35" s="92">
        <f t="shared" si="40"/>
        <v>1.4E-05</v>
      </c>
      <c r="BO35" s="94"/>
      <c r="BP35" s="92">
        <f t="shared" si="22"/>
        <v>0</v>
      </c>
      <c r="BQ35" s="92">
        <f t="shared" si="48"/>
      </c>
      <c r="BR35" s="92">
        <f t="shared" si="41"/>
        <v>1.4999999999999999E-05</v>
      </c>
    </row>
    <row r="36" spans="1:70" ht="12.75">
      <c r="A36" s="6">
        <f t="shared" si="26"/>
        <v>24</v>
      </c>
      <c r="B36" s="66"/>
      <c r="C36" s="133"/>
      <c r="D36" s="3"/>
      <c r="E36" s="70">
        <f t="shared" si="0"/>
      </c>
      <c r="F36" s="46">
        <f t="shared" si="23"/>
      </c>
      <c r="G36" s="89"/>
      <c r="H36" s="66"/>
      <c r="I36" s="94"/>
      <c r="J36" s="94"/>
      <c r="K36" s="92">
        <f t="shared" si="24"/>
        <v>0</v>
      </c>
      <c r="L36" s="19">
        <f t="shared" si="42"/>
      </c>
      <c r="M36" s="92">
        <f t="shared" si="27"/>
        <v>0</v>
      </c>
      <c r="N36" s="94"/>
      <c r="O36" s="92">
        <f t="shared" si="25"/>
        <v>0</v>
      </c>
      <c r="P36" s="92">
        <f t="shared" si="43"/>
      </c>
      <c r="Q36" s="92">
        <f t="shared" si="28"/>
        <v>2E-06</v>
      </c>
      <c r="R36" s="94"/>
      <c r="S36" s="92">
        <f t="shared" si="1"/>
        <v>0</v>
      </c>
      <c r="T36" s="92">
        <f t="shared" si="44"/>
      </c>
      <c r="U36" s="92">
        <f t="shared" si="2"/>
      </c>
      <c r="V36" s="92">
        <f t="shared" si="29"/>
        <v>3E-06</v>
      </c>
      <c r="W36" s="94"/>
      <c r="X36" s="92">
        <f t="shared" si="3"/>
        <v>0</v>
      </c>
      <c r="Y36" s="92">
        <f t="shared" si="4"/>
      </c>
      <c r="Z36" s="92">
        <f t="shared" si="30"/>
        <v>4E-06</v>
      </c>
      <c r="AA36" s="94"/>
      <c r="AB36" s="92">
        <f t="shared" si="5"/>
        <v>0</v>
      </c>
      <c r="AC36" s="92">
        <f t="shared" si="6"/>
      </c>
      <c r="AD36" s="92">
        <f t="shared" si="31"/>
        <v>4.9999999999999996E-06</v>
      </c>
      <c r="AE36" s="94"/>
      <c r="AF36" s="92">
        <f t="shared" si="7"/>
        <v>0</v>
      </c>
      <c r="AG36" s="92">
        <f t="shared" si="8"/>
      </c>
      <c r="AH36" s="92">
        <f t="shared" si="32"/>
        <v>6E-06</v>
      </c>
      <c r="AI36" s="94"/>
      <c r="AJ36" s="92">
        <f t="shared" si="9"/>
        <v>0</v>
      </c>
      <c r="AK36" s="92">
        <f t="shared" si="10"/>
      </c>
      <c r="AL36" s="92">
        <f t="shared" si="33"/>
        <v>7E-06</v>
      </c>
      <c r="AM36" s="94"/>
      <c r="AN36" s="92">
        <f t="shared" si="11"/>
        <v>0</v>
      </c>
      <c r="AO36" s="92">
        <f t="shared" si="12"/>
      </c>
      <c r="AP36" s="92">
        <f t="shared" si="34"/>
        <v>8E-06</v>
      </c>
      <c r="AQ36" s="94"/>
      <c r="AR36" s="92">
        <f t="shared" si="13"/>
        <v>0</v>
      </c>
      <c r="AS36" s="92">
        <f t="shared" si="14"/>
      </c>
      <c r="AT36" s="92">
        <f t="shared" si="35"/>
        <v>9E-06</v>
      </c>
      <c r="AU36" s="94"/>
      <c r="AV36" s="92">
        <f t="shared" si="15"/>
        <v>0</v>
      </c>
      <c r="AW36" s="92">
        <f t="shared" si="16"/>
      </c>
      <c r="AX36" s="92">
        <f t="shared" si="36"/>
        <v>9.999999999999999E-06</v>
      </c>
      <c r="AY36" s="94"/>
      <c r="AZ36" s="92">
        <f t="shared" si="17"/>
        <v>0</v>
      </c>
      <c r="BA36" s="92">
        <f t="shared" si="18"/>
      </c>
      <c r="BB36" s="92">
        <f t="shared" si="37"/>
        <v>1.1E-05</v>
      </c>
      <c r="BC36" s="94"/>
      <c r="BD36" s="92">
        <f t="shared" si="19"/>
        <v>0</v>
      </c>
      <c r="BE36" s="92">
        <f t="shared" si="45"/>
      </c>
      <c r="BF36" s="92">
        <f t="shared" si="38"/>
        <v>1.2E-05</v>
      </c>
      <c r="BG36" s="94"/>
      <c r="BH36" s="92">
        <f t="shared" si="20"/>
        <v>0</v>
      </c>
      <c r="BI36" s="92">
        <f t="shared" si="46"/>
      </c>
      <c r="BJ36" s="92">
        <f t="shared" si="39"/>
        <v>1.3E-05</v>
      </c>
      <c r="BK36" s="94"/>
      <c r="BL36" s="92">
        <f t="shared" si="21"/>
        <v>0</v>
      </c>
      <c r="BM36" s="92">
        <f t="shared" si="47"/>
      </c>
      <c r="BN36" s="92">
        <f t="shared" si="40"/>
        <v>1.4E-05</v>
      </c>
      <c r="BO36" s="94"/>
      <c r="BP36" s="92">
        <f t="shared" si="22"/>
        <v>0</v>
      </c>
      <c r="BQ36" s="92">
        <f t="shared" si="48"/>
      </c>
      <c r="BR36" s="92">
        <f t="shared" si="41"/>
        <v>1.4999999999999999E-05</v>
      </c>
    </row>
    <row r="37" spans="1:70" ht="12.75">
      <c r="A37" s="6">
        <f t="shared" si="26"/>
        <v>25</v>
      </c>
      <c r="B37" s="66"/>
      <c r="C37" s="133"/>
      <c r="D37" s="3"/>
      <c r="E37" s="70">
        <f t="shared" si="0"/>
      </c>
      <c r="F37" s="46">
        <f t="shared" si="23"/>
      </c>
      <c r="G37" s="89"/>
      <c r="H37" s="66"/>
      <c r="I37" s="94"/>
      <c r="J37" s="94"/>
      <c r="K37" s="92">
        <f t="shared" si="24"/>
        <v>0</v>
      </c>
      <c r="L37" s="19">
        <f t="shared" si="42"/>
      </c>
      <c r="M37" s="92">
        <f t="shared" si="27"/>
        <v>0</v>
      </c>
      <c r="N37" s="94"/>
      <c r="O37" s="92">
        <f t="shared" si="25"/>
        <v>0</v>
      </c>
      <c r="P37" s="92">
        <f t="shared" si="43"/>
      </c>
      <c r="Q37" s="92">
        <f t="shared" si="28"/>
        <v>2E-06</v>
      </c>
      <c r="R37" s="94"/>
      <c r="S37" s="92">
        <f t="shared" si="1"/>
        <v>0</v>
      </c>
      <c r="T37" s="92">
        <f t="shared" si="44"/>
      </c>
      <c r="U37" s="92">
        <f t="shared" si="2"/>
      </c>
      <c r="V37" s="92">
        <f t="shared" si="29"/>
        <v>3E-06</v>
      </c>
      <c r="W37" s="94"/>
      <c r="X37" s="92">
        <f t="shared" si="3"/>
        <v>0</v>
      </c>
      <c r="Y37" s="92">
        <f t="shared" si="4"/>
      </c>
      <c r="Z37" s="92">
        <f t="shared" si="30"/>
        <v>4E-06</v>
      </c>
      <c r="AA37" s="94"/>
      <c r="AB37" s="92">
        <f t="shared" si="5"/>
        <v>0</v>
      </c>
      <c r="AC37" s="92">
        <f t="shared" si="6"/>
      </c>
      <c r="AD37" s="92">
        <f t="shared" si="31"/>
        <v>4.9999999999999996E-06</v>
      </c>
      <c r="AE37" s="94"/>
      <c r="AF37" s="92">
        <f t="shared" si="7"/>
        <v>0</v>
      </c>
      <c r="AG37" s="92">
        <f t="shared" si="8"/>
      </c>
      <c r="AH37" s="92">
        <f t="shared" si="32"/>
        <v>6E-06</v>
      </c>
      <c r="AI37" s="94"/>
      <c r="AJ37" s="92">
        <f t="shared" si="9"/>
        <v>0</v>
      </c>
      <c r="AK37" s="92">
        <f t="shared" si="10"/>
      </c>
      <c r="AL37" s="92">
        <f t="shared" si="33"/>
        <v>7E-06</v>
      </c>
      <c r="AM37" s="94"/>
      <c r="AN37" s="92">
        <f t="shared" si="11"/>
        <v>0</v>
      </c>
      <c r="AO37" s="92">
        <f t="shared" si="12"/>
      </c>
      <c r="AP37" s="92">
        <f t="shared" si="34"/>
        <v>8E-06</v>
      </c>
      <c r="AQ37" s="94"/>
      <c r="AR37" s="92">
        <f t="shared" si="13"/>
        <v>0</v>
      </c>
      <c r="AS37" s="92">
        <f t="shared" si="14"/>
      </c>
      <c r="AT37" s="92">
        <f t="shared" si="35"/>
        <v>9E-06</v>
      </c>
      <c r="AU37" s="94"/>
      <c r="AV37" s="92">
        <f t="shared" si="15"/>
        <v>0</v>
      </c>
      <c r="AW37" s="92">
        <f t="shared" si="16"/>
      </c>
      <c r="AX37" s="92">
        <f t="shared" si="36"/>
        <v>9.999999999999999E-06</v>
      </c>
      <c r="AY37" s="94"/>
      <c r="AZ37" s="92">
        <f t="shared" si="17"/>
        <v>0</v>
      </c>
      <c r="BA37" s="92">
        <f t="shared" si="18"/>
      </c>
      <c r="BB37" s="92">
        <f t="shared" si="37"/>
        <v>1.1E-05</v>
      </c>
      <c r="BC37" s="94"/>
      <c r="BD37" s="92">
        <f t="shared" si="19"/>
        <v>0</v>
      </c>
      <c r="BE37" s="92">
        <f t="shared" si="45"/>
      </c>
      <c r="BF37" s="92">
        <f t="shared" si="38"/>
        <v>1.2E-05</v>
      </c>
      <c r="BG37" s="94"/>
      <c r="BH37" s="92">
        <f t="shared" si="20"/>
        <v>0</v>
      </c>
      <c r="BI37" s="92">
        <f t="shared" si="46"/>
      </c>
      <c r="BJ37" s="92">
        <f t="shared" si="39"/>
        <v>1.3E-05</v>
      </c>
      <c r="BK37" s="94"/>
      <c r="BL37" s="92">
        <f t="shared" si="21"/>
        <v>0</v>
      </c>
      <c r="BM37" s="92">
        <f t="shared" si="47"/>
      </c>
      <c r="BN37" s="92">
        <f t="shared" si="40"/>
        <v>1.4E-05</v>
      </c>
      <c r="BO37" s="94"/>
      <c r="BP37" s="92">
        <f t="shared" si="22"/>
        <v>0</v>
      </c>
      <c r="BQ37" s="92">
        <f t="shared" si="48"/>
      </c>
      <c r="BR37" s="92">
        <f t="shared" si="41"/>
        <v>1.4999999999999999E-05</v>
      </c>
    </row>
    <row r="38" spans="1:70" ht="12.75">
      <c r="A38" s="6">
        <f t="shared" si="26"/>
        <v>26</v>
      </c>
      <c r="B38" s="66"/>
      <c r="C38" s="133"/>
      <c r="D38" s="3"/>
      <c r="E38" s="70">
        <f t="shared" si="0"/>
      </c>
      <c r="F38" s="46">
        <f t="shared" si="23"/>
      </c>
      <c r="G38" s="89"/>
      <c r="H38" s="66"/>
      <c r="I38" s="94"/>
      <c r="J38" s="94"/>
      <c r="K38" s="92">
        <f t="shared" si="24"/>
        <v>0</v>
      </c>
      <c r="L38" s="19">
        <f t="shared" si="42"/>
      </c>
      <c r="M38" s="92">
        <f t="shared" si="27"/>
        <v>0</v>
      </c>
      <c r="N38" s="94"/>
      <c r="O38" s="92">
        <f t="shared" si="25"/>
        <v>0</v>
      </c>
      <c r="P38" s="92">
        <f t="shared" si="43"/>
      </c>
      <c r="Q38" s="92">
        <f t="shared" si="28"/>
        <v>2E-06</v>
      </c>
      <c r="R38" s="94"/>
      <c r="S38" s="92">
        <f t="shared" si="1"/>
        <v>0</v>
      </c>
      <c r="T38" s="92">
        <f t="shared" si="44"/>
      </c>
      <c r="U38" s="92">
        <f t="shared" si="2"/>
      </c>
      <c r="V38" s="92">
        <f t="shared" si="29"/>
        <v>3E-06</v>
      </c>
      <c r="W38" s="94"/>
      <c r="X38" s="92">
        <f t="shared" si="3"/>
        <v>0</v>
      </c>
      <c r="Y38" s="92">
        <f t="shared" si="4"/>
      </c>
      <c r="Z38" s="92">
        <f t="shared" si="30"/>
        <v>4E-06</v>
      </c>
      <c r="AA38" s="94"/>
      <c r="AB38" s="92">
        <f t="shared" si="5"/>
        <v>0</v>
      </c>
      <c r="AC38" s="92">
        <f t="shared" si="6"/>
      </c>
      <c r="AD38" s="92">
        <f t="shared" si="31"/>
        <v>4.9999999999999996E-06</v>
      </c>
      <c r="AE38" s="94"/>
      <c r="AF38" s="92">
        <f t="shared" si="7"/>
        <v>0</v>
      </c>
      <c r="AG38" s="92">
        <f t="shared" si="8"/>
      </c>
      <c r="AH38" s="92">
        <f t="shared" si="32"/>
        <v>6E-06</v>
      </c>
      <c r="AI38" s="94"/>
      <c r="AJ38" s="92">
        <f t="shared" si="9"/>
        <v>0</v>
      </c>
      <c r="AK38" s="92">
        <f t="shared" si="10"/>
      </c>
      <c r="AL38" s="92">
        <f t="shared" si="33"/>
        <v>7E-06</v>
      </c>
      <c r="AM38" s="94"/>
      <c r="AN38" s="92">
        <f t="shared" si="11"/>
        <v>0</v>
      </c>
      <c r="AO38" s="92">
        <f t="shared" si="12"/>
      </c>
      <c r="AP38" s="92">
        <f t="shared" si="34"/>
        <v>8E-06</v>
      </c>
      <c r="AQ38" s="94"/>
      <c r="AR38" s="92">
        <f t="shared" si="13"/>
        <v>0</v>
      </c>
      <c r="AS38" s="92">
        <f t="shared" si="14"/>
      </c>
      <c r="AT38" s="92">
        <f t="shared" si="35"/>
        <v>9E-06</v>
      </c>
      <c r="AU38" s="94"/>
      <c r="AV38" s="92">
        <f t="shared" si="15"/>
        <v>0</v>
      </c>
      <c r="AW38" s="92">
        <f t="shared" si="16"/>
      </c>
      <c r="AX38" s="92">
        <f t="shared" si="36"/>
        <v>9.999999999999999E-06</v>
      </c>
      <c r="AY38" s="94"/>
      <c r="AZ38" s="92">
        <f t="shared" si="17"/>
        <v>0</v>
      </c>
      <c r="BA38" s="92">
        <f t="shared" si="18"/>
      </c>
      <c r="BB38" s="92">
        <f t="shared" si="37"/>
        <v>1.1E-05</v>
      </c>
      <c r="BC38" s="94"/>
      <c r="BD38" s="92">
        <f t="shared" si="19"/>
        <v>0</v>
      </c>
      <c r="BE38" s="92">
        <f t="shared" si="45"/>
      </c>
      <c r="BF38" s="92">
        <f t="shared" si="38"/>
        <v>1.2E-05</v>
      </c>
      <c r="BG38" s="94"/>
      <c r="BH38" s="92">
        <f t="shared" si="20"/>
        <v>0</v>
      </c>
      <c r="BI38" s="92">
        <f t="shared" si="46"/>
      </c>
      <c r="BJ38" s="92">
        <f t="shared" si="39"/>
        <v>1.3E-05</v>
      </c>
      <c r="BK38" s="94"/>
      <c r="BL38" s="92">
        <f t="shared" si="21"/>
        <v>0</v>
      </c>
      <c r="BM38" s="92">
        <f t="shared" si="47"/>
      </c>
      <c r="BN38" s="92">
        <f t="shared" si="40"/>
        <v>1.4E-05</v>
      </c>
      <c r="BO38" s="94"/>
      <c r="BP38" s="92">
        <f t="shared" si="22"/>
        <v>0</v>
      </c>
      <c r="BQ38" s="92">
        <f t="shared" si="48"/>
      </c>
      <c r="BR38" s="92">
        <f t="shared" si="41"/>
        <v>1.4999999999999999E-05</v>
      </c>
    </row>
    <row r="39" spans="1:70" ht="12.75">
      <c r="A39" s="6">
        <f t="shared" si="26"/>
        <v>27</v>
      </c>
      <c r="B39" s="66"/>
      <c r="C39" s="133"/>
      <c r="D39" s="3"/>
      <c r="E39" s="70">
        <f t="shared" si="0"/>
      </c>
      <c r="F39" s="46">
        <f t="shared" si="23"/>
      </c>
      <c r="G39" s="89"/>
      <c r="H39" s="66"/>
      <c r="I39" s="94"/>
      <c r="J39" s="94"/>
      <c r="K39" s="92">
        <f t="shared" si="24"/>
        <v>0</v>
      </c>
      <c r="L39" s="19">
        <f t="shared" si="42"/>
      </c>
      <c r="M39" s="92">
        <f t="shared" si="27"/>
        <v>0</v>
      </c>
      <c r="N39" s="94"/>
      <c r="O39" s="92">
        <f t="shared" si="25"/>
        <v>0</v>
      </c>
      <c r="P39" s="92">
        <f t="shared" si="43"/>
      </c>
      <c r="Q39" s="92">
        <f t="shared" si="28"/>
        <v>2E-06</v>
      </c>
      <c r="R39" s="94"/>
      <c r="S39" s="92">
        <f t="shared" si="1"/>
        <v>0</v>
      </c>
      <c r="T39" s="92">
        <f t="shared" si="44"/>
      </c>
      <c r="U39" s="92">
        <f t="shared" si="2"/>
      </c>
      <c r="V39" s="92">
        <f t="shared" si="29"/>
        <v>3E-06</v>
      </c>
      <c r="W39" s="94"/>
      <c r="X39" s="92">
        <f t="shared" si="3"/>
        <v>0</v>
      </c>
      <c r="Y39" s="92">
        <f t="shared" si="4"/>
      </c>
      <c r="Z39" s="92">
        <f t="shared" si="30"/>
        <v>4E-06</v>
      </c>
      <c r="AA39" s="94"/>
      <c r="AB39" s="92">
        <f t="shared" si="5"/>
        <v>0</v>
      </c>
      <c r="AC39" s="92">
        <f t="shared" si="6"/>
      </c>
      <c r="AD39" s="92">
        <f t="shared" si="31"/>
        <v>4.9999999999999996E-06</v>
      </c>
      <c r="AE39" s="94"/>
      <c r="AF39" s="92">
        <f t="shared" si="7"/>
        <v>0</v>
      </c>
      <c r="AG39" s="92">
        <f t="shared" si="8"/>
      </c>
      <c r="AH39" s="92">
        <f t="shared" si="32"/>
        <v>6E-06</v>
      </c>
      <c r="AI39" s="94"/>
      <c r="AJ39" s="92">
        <f t="shared" si="9"/>
        <v>0</v>
      </c>
      <c r="AK39" s="92">
        <f t="shared" si="10"/>
      </c>
      <c r="AL39" s="92">
        <f t="shared" si="33"/>
        <v>7E-06</v>
      </c>
      <c r="AM39" s="94"/>
      <c r="AN39" s="92">
        <f t="shared" si="11"/>
        <v>0</v>
      </c>
      <c r="AO39" s="92">
        <f t="shared" si="12"/>
      </c>
      <c r="AP39" s="92">
        <f t="shared" si="34"/>
        <v>8E-06</v>
      </c>
      <c r="AQ39" s="94"/>
      <c r="AR39" s="92">
        <f t="shared" si="13"/>
        <v>0</v>
      </c>
      <c r="AS39" s="92">
        <f t="shared" si="14"/>
      </c>
      <c r="AT39" s="92">
        <f t="shared" si="35"/>
        <v>9E-06</v>
      </c>
      <c r="AU39" s="94"/>
      <c r="AV39" s="92">
        <f t="shared" si="15"/>
        <v>0</v>
      </c>
      <c r="AW39" s="92">
        <f t="shared" si="16"/>
      </c>
      <c r="AX39" s="92">
        <f t="shared" si="36"/>
        <v>9.999999999999999E-06</v>
      </c>
      <c r="AY39" s="94"/>
      <c r="AZ39" s="92">
        <f t="shared" si="17"/>
        <v>0</v>
      </c>
      <c r="BA39" s="92">
        <f t="shared" si="18"/>
      </c>
      <c r="BB39" s="92">
        <f t="shared" si="37"/>
        <v>1.1E-05</v>
      </c>
      <c r="BC39" s="94"/>
      <c r="BD39" s="92">
        <f t="shared" si="19"/>
        <v>0</v>
      </c>
      <c r="BE39" s="92">
        <f t="shared" si="45"/>
      </c>
      <c r="BF39" s="92">
        <f t="shared" si="38"/>
        <v>1.2E-05</v>
      </c>
      <c r="BG39" s="94"/>
      <c r="BH39" s="92">
        <f t="shared" si="20"/>
        <v>0</v>
      </c>
      <c r="BI39" s="92">
        <f t="shared" si="46"/>
      </c>
      <c r="BJ39" s="92">
        <f t="shared" si="39"/>
        <v>1.3E-05</v>
      </c>
      <c r="BK39" s="94"/>
      <c r="BL39" s="92">
        <f t="shared" si="21"/>
        <v>0</v>
      </c>
      <c r="BM39" s="92">
        <f t="shared" si="47"/>
      </c>
      <c r="BN39" s="92">
        <f t="shared" si="40"/>
        <v>1.4E-05</v>
      </c>
      <c r="BO39" s="94"/>
      <c r="BP39" s="92">
        <f t="shared" si="22"/>
        <v>0</v>
      </c>
      <c r="BQ39" s="92">
        <f t="shared" si="48"/>
      </c>
      <c r="BR39" s="92">
        <f t="shared" si="41"/>
        <v>1.4999999999999999E-05</v>
      </c>
    </row>
    <row r="40" spans="1:70" ht="12.75">
      <c r="A40" s="6">
        <f t="shared" si="26"/>
        <v>28</v>
      </c>
      <c r="B40" s="66"/>
      <c r="C40" s="133"/>
      <c r="D40" s="3"/>
      <c r="E40" s="70">
        <f t="shared" si="0"/>
      </c>
      <c r="F40" s="46">
        <f t="shared" si="23"/>
      </c>
      <c r="G40" s="89"/>
      <c r="H40" s="66"/>
      <c r="I40" s="94"/>
      <c r="J40" s="94"/>
      <c r="K40" s="92">
        <f t="shared" si="24"/>
        <v>0</v>
      </c>
      <c r="L40" s="19">
        <f t="shared" si="42"/>
      </c>
      <c r="M40" s="92">
        <f t="shared" si="27"/>
        <v>0</v>
      </c>
      <c r="N40" s="94"/>
      <c r="O40" s="92">
        <f t="shared" si="25"/>
        <v>0</v>
      </c>
      <c r="P40" s="92">
        <f t="shared" si="43"/>
      </c>
      <c r="Q40" s="92">
        <f t="shared" si="28"/>
        <v>2E-06</v>
      </c>
      <c r="R40" s="94"/>
      <c r="S40" s="92">
        <f t="shared" si="1"/>
        <v>0</v>
      </c>
      <c r="T40" s="92">
        <f t="shared" si="44"/>
      </c>
      <c r="U40" s="92">
        <f t="shared" si="2"/>
      </c>
      <c r="V40" s="92">
        <f t="shared" si="29"/>
        <v>3E-06</v>
      </c>
      <c r="W40" s="94"/>
      <c r="X40" s="92">
        <f t="shared" si="3"/>
        <v>0</v>
      </c>
      <c r="Y40" s="92">
        <f t="shared" si="4"/>
      </c>
      <c r="Z40" s="92">
        <f t="shared" si="30"/>
        <v>4E-06</v>
      </c>
      <c r="AA40" s="94"/>
      <c r="AB40" s="92">
        <f t="shared" si="5"/>
        <v>0</v>
      </c>
      <c r="AC40" s="92">
        <f t="shared" si="6"/>
      </c>
      <c r="AD40" s="92">
        <f t="shared" si="31"/>
        <v>4.9999999999999996E-06</v>
      </c>
      <c r="AE40" s="94"/>
      <c r="AF40" s="92">
        <f t="shared" si="7"/>
        <v>0</v>
      </c>
      <c r="AG40" s="92">
        <f t="shared" si="8"/>
      </c>
      <c r="AH40" s="92">
        <f t="shared" si="32"/>
        <v>6E-06</v>
      </c>
      <c r="AI40" s="94"/>
      <c r="AJ40" s="92">
        <f t="shared" si="9"/>
        <v>0</v>
      </c>
      <c r="AK40" s="92">
        <f t="shared" si="10"/>
      </c>
      <c r="AL40" s="92">
        <f t="shared" si="33"/>
        <v>7E-06</v>
      </c>
      <c r="AM40" s="94"/>
      <c r="AN40" s="92">
        <f t="shared" si="11"/>
        <v>0</v>
      </c>
      <c r="AO40" s="92">
        <f t="shared" si="12"/>
      </c>
      <c r="AP40" s="92">
        <f t="shared" si="34"/>
        <v>8E-06</v>
      </c>
      <c r="AQ40" s="94"/>
      <c r="AR40" s="92">
        <f t="shared" si="13"/>
        <v>0</v>
      </c>
      <c r="AS40" s="92">
        <f t="shared" si="14"/>
      </c>
      <c r="AT40" s="92">
        <f t="shared" si="35"/>
        <v>9E-06</v>
      </c>
      <c r="AU40" s="94"/>
      <c r="AV40" s="92">
        <f t="shared" si="15"/>
        <v>0</v>
      </c>
      <c r="AW40" s="92">
        <f t="shared" si="16"/>
      </c>
      <c r="AX40" s="92">
        <f t="shared" si="36"/>
        <v>9.999999999999999E-06</v>
      </c>
      <c r="AY40" s="94"/>
      <c r="AZ40" s="92">
        <f t="shared" si="17"/>
        <v>0</v>
      </c>
      <c r="BA40" s="92">
        <f t="shared" si="18"/>
      </c>
      <c r="BB40" s="92">
        <f t="shared" si="37"/>
        <v>1.1E-05</v>
      </c>
      <c r="BC40" s="94"/>
      <c r="BD40" s="92">
        <f t="shared" si="19"/>
        <v>0</v>
      </c>
      <c r="BE40" s="92">
        <f t="shared" si="45"/>
      </c>
      <c r="BF40" s="92">
        <f t="shared" si="38"/>
        <v>1.2E-05</v>
      </c>
      <c r="BG40" s="94"/>
      <c r="BH40" s="92">
        <f t="shared" si="20"/>
        <v>0</v>
      </c>
      <c r="BI40" s="92">
        <f t="shared" si="46"/>
      </c>
      <c r="BJ40" s="92">
        <f t="shared" si="39"/>
        <v>1.3E-05</v>
      </c>
      <c r="BK40" s="94"/>
      <c r="BL40" s="92">
        <f t="shared" si="21"/>
        <v>0</v>
      </c>
      <c r="BM40" s="92">
        <f t="shared" si="47"/>
      </c>
      <c r="BN40" s="92">
        <f t="shared" si="40"/>
        <v>1.4E-05</v>
      </c>
      <c r="BO40" s="94"/>
      <c r="BP40" s="92">
        <f t="shared" si="22"/>
        <v>0</v>
      </c>
      <c r="BQ40" s="92">
        <f t="shared" si="48"/>
      </c>
      <c r="BR40" s="92">
        <f t="shared" si="41"/>
        <v>1.4999999999999999E-05</v>
      </c>
    </row>
    <row r="41" spans="1:70" ht="12.75">
      <c r="A41" s="6">
        <f t="shared" si="26"/>
        <v>29</v>
      </c>
      <c r="B41" s="66"/>
      <c r="C41" s="133"/>
      <c r="D41" s="3"/>
      <c r="E41" s="70">
        <f t="shared" si="0"/>
      </c>
      <c r="F41" s="46">
        <f t="shared" si="23"/>
      </c>
      <c r="G41" s="89"/>
      <c r="H41" s="66"/>
      <c r="I41" s="94"/>
      <c r="J41" s="94"/>
      <c r="K41" s="92">
        <f t="shared" si="24"/>
        <v>0</v>
      </c>
      <c r="L41" s="19">
        <f t="shared" si="42"/>
      </c>
      <c r="M41" s="92">
        <f t="shared" si="27"/>
        <v>0</v>
      </c>
      <c r="N41" s="94"/>
      <c r="O41" s="92">
        <f t="shared" si="25"/>
        <v>0</v>
      </c>
      <c r="P41" s="92">
        <f t="shared" si="43"/>
      </c>
      <c r="Q41" s="92">
        <f t="shared" si="28"/>
        <v>2E-06</v>
      </c>
      <c r="R41" s="94"/>
      <c r="S41" s="92">
        <f t="shared" si="1"/>
        <v>0</v>
      </c>
      <c r="T41" s="92">
        <f t="shared" si="44"/>
      </c>
      <c r="U41" s="92">
        <f t="shared" si="2"/>
      </c>
      <c r="V41" s="92">
        <f t="shared" si="29"/>
        <v>3E-06</v>
      </c>
      <c r="W41" s="94"/>
      <c r="X41" s="92">
        <f t="shared" si="3"/>
        <v>0</v>
      </c>
      <c r="Y41" s="92">
        <f t="shared" si="4"/>
      </c>
      <c r="Z41" s="92">
        <f t="shared" si="30"/>
        <v>4E-06</v>
      </c>
      <c r="AA41" s="94"/>
      <c r="AB41" s="92">
        <f t="shared" si="5"/>
        <v>0</v>
      </c>
      <c r="AC41" s="92">
        <f t="shared" si="6"/>
      </c>
      <c r="AD41" s="92">
        <f t="shared" si="31"/>
        <v>4.9999999999999996E-06</v>
      </c>
      <c r="AE41" s="94"/>
      <c r="AF41" s="92">
        <f t="shared" si="7"/>
        <v>0</v>
      </c>
      <c r="AG41" s="92">
        <f t="shared" si="8"/>
      </c>
      <c r="AH41" s="92">
        <f t="shared" si="32"/>
        <v>6E-06</v>
      </c>
      <c r="AI41" s="94"/>
      <c r="AJ41" s="92">
        <f t="shared" si="9"/>
        <v>0</v>
      </c>
      <c r="AK41" s="92">
        <f t="shared" si="10"/>
      </c>
      <c r="AL41" s="92">
        <f t="shared" si="33"/>
        <v>7E-06</v>
      </c>
      <c r="AM41" s="94"/>
      <c r="AN41" s="92">
        <f t="shared" si="11"/>
        <v>0</v>
      </c>
      <c r="AO41" s="92">
        <f t="shared" si="12"/>
      </c>
      <c r="AP41" s="92">
        <f t="shared" si="34"/>
        <v>8E-06</v>
      </c>
      <c r="AQ41" s="94"/>
      <c r="AR41" s="92">
        <f t="shared" si="13"/>
        <v>0</v>
      </c>
      <c r="AS41" s="92">
        <f t="shared" si="14"/>
      </c>
      <c r="AT41" s="92">
        <f t="shared" si="35"/>
        <v>9E-06</v>
      </c>
      <c r="AU41" s="94"/>
      <c r="AV41" s="92">
        <f t="shared" si="15"/>
        <v>0</v>
      </c>
      <c r="AW41" s="92">
        <f t="shared" si="16"/>
      </c>
      <c r="AX41" s="92">
        <f t="shared" si="36"/>
        <v>9.999999999999999E-06</v>
      </c>
      <c r="AY41" s="94"/>
      <c r="AZ41" s="92">
        <f t="shared" si="17"/>
        <v>0</v>
      </c>
      <c r="BA41" s="92">
        <f t="shared" si="18"/>
      </c>
      <c r="BB41" s="92">
        <f t="shared" si="37"/>
        <v>1.1E-05</v>
      </c>
      <c r="BC41" s="94"/>
      <c r="BD41" s="92">
        <f t="shared" si="19"/>
        <v>0</v>
      </c>
      <c r="BE41" s="92">
        <f t="shared" si="45"/>
      </c>
      <c r="BF41" s="92">
        <f t="shared" si="38"/>
        <v>1.2E-05</v>
      </c>
      <c r="BG41" s="94"/>
      <c r="BH41" s="92">
        <f t="shared" si="20"/>
        <v>0</v>
      </c>
      <c r="BI41" s="92">
        <f t="shared" si="46"/>
      </c>
      <c r="BJ41" s="92">
        <f t="shared" si="39"/>
        <v>1.3E-05</v>
      </c>
      <c r="BK41" s="94"/>
      <c r="BL41" s="92">
        <f t="shared" si="21"/>
        <v>0</v>
      </c>
      <c r="BM41" s="92">
        <f t="shared" si="47"/>
      </c>
      <c r="BN41" s="92">
        <f t="shared" si="40"/>
        <v>1.4E-05</v>
      </c>
      <c r="BO41" s="94"/>
      <c r="BP41" s="92">
        <f t="shared" si="22"/>
        <v>0</v>
      </c>
      <c r="BQ41" s="92">
        <f t="shared" si="48"/>
      </c>
      <c r="BR41" s="92">
        <f t="shared" si="41"/>
        <v>1.4999999999999999E-05</v>
      </c>
    </row>
    <row r="42" spans="1:70" ht="12.75">
      <c r="A42" s="6">
        <f t="shared" si="26"/>
        <v>30</v>
      </c>
      <c r="B42" s="66"/>
      <c r="C42" s="133"/>
      <c r="D42" s="3"/>
      <c r="E42" s="70">
        <f t="shared" si="0"/>
      </c>
      <c r="F42" s="46">
        <f t="shared" si="23"/>
      </c>
      <c r="G42" s="89"/>
      <c r="H42" s="66"/>
      <c r="I42" s="94"/>
      <c r="J42" s="94"/>
      <c r="K42" s="92">
        <f t="shared" si="24"/>
        <v>0</v>
      </c>
      <c r="L42" s="19">
        <f t="shared" si="42"/>
      </c>
      <c r="M42" s="92">
        <f t="shared" si="27"/>
        <v>0</v>
      </c>
      <c r="N42" s="94"/>
      <c r="O42" s="92">
        <f t="shared" si="25"/>
        <v>0</v>
      </c>
      <c r="P42" s="92">
        <f t="shared" si="43"/>
      </c>
      <c r="Q42" s="92">
        <f t="shared" si="28"/>
        <v>2E-06</v>
      </c>
      <c r="R42" s="94"/>
      <c r="S42" s="92">
        <f t="shared" si="1"/>
        <v>0</v>
      </c>
      <c r="T42" s="92">
        <f t="shared" si="44"/>
      </c>
      <c r="U42" s="92">
        <f t="shared" si="2"/>
      </c>
      <c r="V42" s="92">
        <f t="shared" si="29"/>
        <v>3E-06</v>
      </c>
      <c r="W42" s="94"/>
      <c r="X42" s="92">
        <f t="shared" si="3"/>
        <v>0</v>
      </c>
      <c r="Y42" s="92">
        <f t="shared" si="4"/>
      </c>
      <c r="Z42" s="92">
        <f t="shared" si="30"/>
        <v>4E-06</v>
      </c>
      <c r="AA42" s="94"/>
      <c r="AB42" s="92">
        <f t="shared" si="5"/>
        <v>0</v>
      </c>
      <c r="AC42" s="92">
        <f t="shared" si="6"/>
      </c>
      <c r="AD42" s="92">
        <f t="shared" si="31"/>
        <v>4.9999999999999996E-06</v>
      </c>
      <c r="AE42" s="94"/>
      <c r="AF42" s="92">
        <f t="shared" si="7"/>
        <v>0</v>
      </c>
      <c r="AG42" s="92">
        <f t="shared" si="8"/>
      </c>
      <c r="AH42" s="92">
        <f t="shared" si="32"/>
        <v>6E-06</v>
      </c>
      <c r="AI42" s="94"/>
      <c r="AJ42" s="92">
        <f t="shared" si="9"/>
        <v>0</v>
      </c>
      <c r="AK42" s="92">
        <f t="shared" si="10"/>
      </c>
      <c r="AL42" s="92">
        <f t="shared" si="33"/>
        <v>7E-06</v>
      </c>
      <c r="AM42" s="94"/>
      <c r="AN42" s="92">
        <f t="shared" si="11"/>
        <v>0</v>
      </c>
      <c r="AO42" s="92">
        <f t="shared" si="12"/>
      </c>
      <c r="AP42" s="92">
        <f t="shared" si="34"/>
        <v>8E-06</v>
      </c>
      <c r="AQ42" s="94"/>
      <c r="AR42" s="92">
        <f t="shared" si="13"/>
        <v>0</v>
      </c>
      <c r="AS42" s="92">
        <f t="shared" si="14"/>
      </c>
      <c r="AT42" s="92">
        <f t="shared" si="35"/>
        <v>9E-06</v>
      </c>
      <c r="AU42" s="94"/>
      <c r="AV42" s="92">
        <f t="shared" si="15"/>
        <v>0</v>
      </c>
      <c r="AW42" s="92">
        <f t="shared" si="16"/>
      </c>
      <c r="AX42" s="92">
        <f t="shared" si="36"/>
        <v>9.999999999999999E-06</v>
      </c>
      <c r="AY42" s="94"/>
      <c r="AZ42" s="92">
        <f t="shared" si="17"/>
        <v>0</v>
      </c>
      <c r="BA42" s="92">
        <f t="shared" si="18"/>
      </c>
      <c r="BB42" s="92">
        <f t="shared" si="37"/>
        <v>1.1E-05</v>
      </c>
      <c r="BC42" s="94"/>
      <c r="BD42" s="92">
        <f t="shared" si="19"/>
        <v>0</v>
      </c>
      <c r="BE42" s="92">
        <f t="shared" si="45"/>
      </c>
      <c r="BF42" s="92">
        <f t="shared" si="38"/>
        <v>1.2E-05</v>
      </c>
      <c r="BG42" s="94"/>
      <c r="BH42" s="92">
        <f t="shared" si="20"/>
        <v>0</v>
      </c>
      <c r="BI42" s="92">
        <f t="shared" si="46"/>
      </c>
      <c r="BJ42" s="92">
        <f t="shared" si="39"/>
        <v>1.3E-05</v>
      </c>
      <c r="BK42" s="94"/>
      <c r="BL42" s="92">
        <f t="shared" si="21"/>
        <v>0</v>
      </c>
      <c r="BM42" s="92">
        <f t="shared" si="47"/>
      </c>
      <c r="BN42" s="92">
        <f t="shared" si="40"/>
        <v>1.4E-05</v>
      </c>
      <c r="BO42" s="94"/>
      <c r="BP42" s="92">
        <f t="shared" si="22"/>
        <v>0</v>
      </c>
      <c r="BQ42" s="92">
        <f t="shared" si="48"/>
      </c>
      <c r="BR42" s="92">
        <f t="shared" si="41"/>
        <v>1.4999999999999999E-05</v>
      </c>
    </row>
    <row r="43" spans="1:70" ht="12.75">
      <c r="A43" s="6">
        <f t="shared" si="26"/>
        <v>31</v>
      </c>
      <c r="B43" s="66"/>
      <c r="C43" s="133"/>
      <c r="D43" s="3"/>
      <c r="E43" s="70">
        <f t="shared" si="0"/>
      </c>
      <c r="F43" s="46">
        <f t="shared" si="23"/>
      </c>
      <c r="G43" s="89"/>
      <c r="H43" s="66"/>
      <c r="I43" s="94"/>
      <c r="J43" s="94"/>
      <c r="K43" s="92">
        <f t="shared" si="24"/>
        <v>0</v>
      </c>
      <c r="L43" s="19">
        <f t="shared" si="42"/>
      </c>
      <c r="M43" s="92">
        <f t="shared" si="27"/>
        <v>0</v>
      </c>
      <c r="N43" s="94"/>
      <c r="O43" s="92">
        <f t="shared" si="25"/>
        <v>0</v>
      </c>
      <c r="P43" s="92">
        <f t="shared" si="43"/>
      </c>
      <c r="Q43" s="92">
        <f t="shared" si="28"/>
        <v>2E-06</v>
      </c>
      <c r="R43" s="94"/>
      <c r="S43" s="92">
        <f t="shared" si="1"/>
        <v>0</v>
      </c>
      <c r="T43" s="92">
        <f t="shared" si="44"/>
      </c>
      <c r="U43" s="92">
        <f t="shared" si="2"/>
      </c>
      <c r="V43" s="92">
        <f t="shared" si="29"/>
        <v>3E-06</v>
      </c>
      <c r="W43" s="94"/>
      <c r="X43" s="92">
        <f t="shared" si="3"/>
        <v>0</v>
      </c>
      <c r="Y43" s="92">
        <f t="shared" si="4"/>
      </c>
      <c r="Z43" s="92">
        <f t="shared" si="30"/>
        <v>4E-06</v>
      </c>
      <c r="AA43" s="94"/>
      <c r="AB43" s="92">
        <f t="shared" si="5"/>
        <v>0</v>
      </c>
      <c r="AC43" s="92">
        <f t="shared" si="6"/>
      </c>
      <c r="AD43" s="92">
        <f t="shared" si="31"/>
        <v>4.9999999999999996E-06</v>
      </c>
      <c r="AE43" s="94"/>
      <c r="AF43" s="92">
        <f t="shared" si="7"/>
        <v>0</v>
      </c>
      <c r="AG43" s="92">
        <f t="shared" si="8"/>
      </c>
      <c r="AH43" s="92">
        <f t="shared" si="32"/>
        <v>6E-06</v>
      </c>
      <c r="AI43" s="94"/>
      <c r="AJ43" s="92">
        <f t="shared" si="9"/>
        <v>0</v>
      </c>
      <c r="AK43" s="92">
        <f t="shared" si="10"/>
      </c>
      <c r="AL43" s="92">
        <f t="shared" si="33"/>
        <v>7E-06</v>
      </c>
      <c r="AM43" s="94"/>
      <c r="AN43" s="92">
        <f t="shared" si="11"/>
        <v>0</v>
      </c>
      <c r="AO43" s="92">
        <f t="shared" si="12"/>
      </c>
      <c r="AP43" s="92">
        <f t="shared" si="34"/>
        <v>8E-06</v>
      </c>
      <c r="AQ43" s="94"/>
      <c r="AR43" s="92">
        <f t="shared" si="13"/>
        <v>0</v>
      </c>
      <c r="AS43" s="92">
        <f t="shared" si="14"/>
      </c>
      <c r="AT43" s="92">
        <f t="shared" si="35"/>
        <v>9E-06</v>
      </c>
      <c r="AU43" s="94"/>
      <c r="AV43" s="92">
        <f t="shared" si="15"/>
        <v>0</v>
      </c>
      <c r="AW43" s="92">
        <f t="shared" si="16"/>
      </c>
      <c r="AX43" s="92">
        <f t="shared" si="36"/>
        <v>9.999999999999999E-06</v>
      </c>
      <c r="AY43" s="94"/>
      <c r="AZ43" s="92">
        <f t="shared" si="17"/>
        <v>0</v>
      </c>
      <c r="BA43" s="92">
        <f t="shared" si="18"/>
      </c>
      <c r="BB43" s="92">
        <f t="shared" si="37"/>
        <v>1.1E-05</v>
      </c>
      <c r="BC43" s="94"/>
      <c r="BD43" s="92">
        <f t="shared" si="19"/>
        <v>0</v>
      </c>
      <c r="BE43" s="92">
        <f t="shared" si="45"/>
      </c>
      <c r="BF43" s="92">
        <f t="shared" si="38"/>
        <v>1.2E-05</v>
      </c>
      <c r="BG43" s="94"/>
      <c r="BH43" s="92">
        <f t="shared" si="20"/>
        <v>0</v>
      </c>
      <c r="BI43" s="92">
        <f t="shared" si="46"/>
      </c>
      <c r="BJ43" s="92">
        <f t="shared" si="39"/>
        <v>1.3E-05</v>
      </c>
      <c r="BK43" s="94"/>
      <c r="BL43" s="92">
        <f t="shared" si="21"/>
        <v>0</v>
      </c>
      <c r="BM43" s="92">
        <f t="shared" si="47"/>
      </c>
      <c r="BN43" s="92">
        <f t="shared" si="40"/>
        <v>1.4E-05</v>
      </c>
      <c r="BO43" s="94"/>
      <c r="BP43" s="92">
        <f t="shared" si="22"/>
        <v>0</v>
      </c>
      <c r="BQ43" s="92">
        <f t="shared" si="48"/>
      </c>
      <c r="BR43" s="92">
        <f t="shared" si="41"/>
        <v>1.4999999999999999E-05</v>
      </c>
    </row>
    <row r="44" spans="1:70" ht="12.75">
      <c r="A44" s="6">
        <f t="shared" si="26"/>
        <v>32</v>
      </c>
      <c r="B44" s="66"/>
      <c r="C44" s="133"/>
      <c r="D44" s="3"/>
      <c r="E44" s="70">
        <f t="shared" si="0"/>
      </c>
      <c r="F44" s="46">
        <f t="shared" si="23"/>
      </c>
      <c r="G44" s="89"/>
      <c r="H44" s="21"/>
      <c r="I44" s="94"/>
      <c r="J44" s="94"/>
      <c r="K44" s="92">
        <f t="shared" si="24"/>
        <v>0</v>
      </c>
      <c r="L44" s="19">
        <f t="shared" si="42"/>
      </c>
      <c r="M44" s="92">
        <f t="shared" si="27"/>
        <v>0</v>
      </c>
      <c r="N44" s="94"/>
      <c r="O44" s="92">
        <f t="shared" si="25"/>
        <v>0</v>
      </c>
      <c r="P44" s="92">
        <f t="shared" si="43"/>
      </c>
      <c r="Q44" s="92">
        <f t="shared" si="28"/>
        <v>2E-06</v>
      </c>
      <c r="R44" s="94"/>
      <c r="S44" s="92">
        <f t="shared" si="1"/>
        <v>0</v>
      </c>
      <c r="T44" s="92">
        <f t="shared" si="44"/>
      </c>
      <c r="U44" s="92">
        <f t="shared" si="2"/>
      </c>
      <c r="V44" s="92">
        <f t="shared" si="29"/>
        <v>3E-06</v>
      </c>
      <c r="W44" s="94"/>
      <c r="X44" s="92">
        <f t="shared" si="3"/>
        <v>0</v>
      </c>
      <c r="Y44" s="92">
        <f t="shared" si="4"/>
      </c>
      <c r="Z44" s="92">
        <f t="shared" si="30"/>
        <v>4E-06</v>
      </c>
      <c r="AA44" s="94"/>
      <c r="AB44" s="92">
        <f t="shared" si="5"/>
        <v>0</v>
      </c>
      <c r="AC44" s="92">
        <f t="shared" si="6"/>
      </c>
      <c r="AD44" s="92">
        <f t="shared" si="31"/>
        <v>4.9999999999999996E-06</v>
      </c>
      <c r="AE44" s="94"/>
      <c r="AF44" s="92">
        <f t="shared" si="7"/>
        <v>0</v>
      </c>
      <c r="AG44" s="92">
        <f t="shared" si="8"/>
      </c>
      <c r="AH44" s="92">
        <f t="shared" si="32"/>
        <v>6E-06</v>
      </c>
      <c r="AI44" s="94"/>
      <c r="AJ44" s="92">
        <f t="shared" si="9"/>
        <v>0</v>
      </c>
      <c r="AK44" s="92">
        <f t="shared" si="10"/>
      </c>
      <c r="AL44" s="92">
        <f t="shared" si="33"/>
        <v>7E-06</v>
      </c>
      <c r="AM44" s="94"/>
      <c r="AN44" s="92">
        <f t="shared" si="11"/>
        <v>0</v>
      </c>
      <c r="AO44" s="92">
        <f t="shared" si="12"/>
      </c>
      <c r="AP44" s="92">
        <f t="shared" si="34"/>
        <v>8E-06</v>
      </c>
      <c r="AQ44" s="94"/>
      <c r="AR44" s="92">
        <f t="shared" si="13"/>
        <v>0</v>
      </c>
      <c r="AS44" s="92">
        <f t="shared" si="14"/>
      </c>
      <c r="AT44" s="92">
        <f t="shared" si="35"/>
        <v>9E-06</v>
      </c>
      <c r="AU44" s="94"/>
      <c r="AV44" s="92">
        <f t="shared" si="15"/>
        <v>0</v>
      </c>
      <c r="AW44" s="92">
        <f t="shared" si="16"/>
      </c>
      <c r="AX44" s="92">
        <f t="shared" si="36"/>
        <v>9.999999999999999E-06</v>
      </c>
      <c r="AY44" s="94"/>
      <c r="AZ44" s="92">
        <f t="shared" si="17"/>
        <v>0</v>
      </c>
      <c r="BA44" s="92">
        <f t="shared" si="18"/>
      </c>
      <c r="BB44" s="92">
        <f t="shared" si="37"/>
        <v>1.1E-05</v>
      </c>
      <c r="BC44" s="94"/>
      <c r="BD44" s="92">
        <f t="shared" si="19"/>
        <v>0</v>
      </c>
      <c r="BE44" s="92">
        <f t="shared" si="45"/>
      </c>
      <c r="BF44" s="92">
        <f t="shared" si="38"/>
        <v>1.2E-05</v>
      </c>
      <c r="BG44" s="94"/>
      <c r="BH44" s="92">
        <f t="shared" si="20"/>
        <v>0</v>
      </c>
      <c r="BI44" s="92">
        <f t="shared" si="46"/>
      </c>
      <c r="BJ44" s="92">
        <f t="shared" si="39"/>
        <v>1.3E-05</v>
      </c>
      <c r="BK44" s="94"/>
      <c r="BL44" s="92">
        <f t="shared" si="21"/>
        <v>0</v>
      </c>
      <c r="BM44" s="92">
        <f t="shared" si="47"/>
      </c>
      <c r="BN44" s="92">
        <f t="shared" si="40"/>
        <v>1.4E-05</v>
      </c>
      <c r="BO44" s="94"/>
      <c r="BP44" s="92">
        <f t="shared" si="22"/>
        <v>0</v>
      </c>
      <c r="BQ44" s="92">
        <f t="shared" si="48"/>
      </c>
      <c r="BR44" s="92">
        <f t="shared" si="41"/>
        <v>1.4999999999999999E-05</v>
      </c>
    </row>
    <row r="45" spans="1:70" ht="12.75">
      <c r="A45" s="6">
        <f t="shared" si="26"/>
        <v>33</v>
      </c>
      <c r="B45" s="66"/>
      <c r="C45" s="133"/>
      <c r="D45" s="3"/>
      <c r="E45" s="70">
        <f aca="true" t="shared" si="49" ref="E45:E76">IF(SUM(F285:AA285)-G45&gt;0.01,SUM(F285:AA285)-G45,"")</f>
      </c>
      <c r="F45" s="46">
        <f t="shared" si="23"/>
      </c>
      <c r="G45" s="89"/>
      <c r="H45" s="66"/>
      <c r="I45" s="94"/>
      <c r="J45" s="94"/>
      <c r="K45" s="92">
        <f t="shared" si="24"/>
        <v>0</v>
      </c>
      <c r="L45" s="19">
        <f t="shared" si="42"/>
      </c>
      <c r="M45" s="92">
        <f t="shared" si="27"/>
        <v>0</v>
      </c>
      <c r="N45" s="94"/>
      <c r="O45" s="92">
        <f t="shared" si="25"/>
        <v>0</v>
      </c>
      <c r="P45" s="92">
        <f t="shared" si="43"/>
      </c>
      <c r="Q45" s="92">
        <f t="shared" si="28"/>
        <v>2E-06</v>
      </c>
      <c r="R45" s="94"/>
      <c r="S45" s="92">
        <f t="shared" si="1"/>
        <v>0</v>
      </c>
      <c r="T45" s="92">
        <f t="shared" si="44"/>
      </c>
      <c r="U45" s="92">
        <f t="shared" si="2"/>
      </c>
      <c r="V45" s="92">
        <f t="shared" si="29"/>
        <v>3E-06</v>
      </c>
      <c r="W45" s="94"/>
      <c r="X45" s="92">
        <f t="shared" si="3"/>
        <v>0</v>
      </c>
      <c r="Y45" s="92">
        <f t="shared" si="4"/>
      </c>
      <c r="Z45" s="92">
        <f t="shared" si="30"/>
        <v>4E-06</v>
      </c>
      <c r="AA45" s="94"/>
      <c r="AB45" s="92">
        <f t="shared" si="5"/>
        <v>0</v>
      </c>
      <c r="AC45" s="92">
        <f t="shared" si="6"/>
      </c>
      <c r="AD45" s="92">
        <f t="shared" si="31"/>
        <v>4.9999999999999996E-06</v>
      </c>
      <c r="AE45" s="94"/>
      <c r="AF45" s="92">
        <f t="shared" si="7"/>
        <v>0</v>
      </c>
      <c r="AG45" s="92">
        <f t="shared" si="8"/>
      </c>
      <c r="AH45" s="92">
        <f t="shared" si="32"/>
        <v>6E-06</v>
      </c>
      <c r="AI45" s="94"/>
      <c r="AJ45" s="92">
        <f t="shared" si="9"/>
        <v>0</v>
      </c>
      <c r="AK45" s="92">
        <f t="shared" si="10"/>
      </c>
      <c r="AL45" s="92">
        <f t="shared" si="33"/>
        <v>7E-06</v>
      </c>
      <c r="AM45" s="94"/>
      <c r="AN45" s="92">
        <f t="shared" si="11"/>
        <v>0</v>
      </c>
      <c r="AO45" s="92">
        <f t="shared" si="12"/>
      </c>
      <c r="AP45" s="92">
        <f t="shared" si="34"/>
        <v>8E-06</v>
      </c>
      <c r="AQ45" s="94"/>
      <c r="AR45" s="92">
        <f t="shared" si="13"/>
        <v>0</v>
      </c>
      <c r="AS45" s="92">
        <f t="shared" si="14"/>
      </c>
      <c r="AT45" s="92">
        <f t="shared" si="35"/>
        <v>9E-06</v>
      </c>
      <c r="AU45" s="94"/>
      <c r="AV45" s="92">
        <f t="shared" si="15"/>
        <v>0</v>
      </c>
      <c r="AW45" s="92">
        <f t="shared" si="16"/>
      </c>
      <c r="AX45" s="92">
        <f t="shared" si="36"/>
        <v>9.999999999999999E-06</v>
      </c>
      <c r="AY45" s="94"/>
      <c r="AZ45" s="92">
        <f t="shared" si="17"/>
        <v>0</v>
      </c>
      <c r="BA45" s="92">
        <f t="shared" si="18"/>
      </c>
      <c r="BB45" s="92">
        <f t="shared" si="37"/>
        <v>1.1E-05</v>
      </c>
      <c r="BC45" s="94"/>
      <c r="BD45" s="92">
        <f t="shared" si="19"/>
        <v>0</v>
      </c>
      <c r="BE45" s="92">
        <f t="shared" si="45"/>
      </c>
      <c r="BF45" s="92">
        <f t="shared" si="38"/>
        <v>1.2E-05</v>
      </c>
      <c r="BG45" s="94"/>
      <c r="BH45" s="92">
        <f t="shared" si="20"/>
        <v>0</v>
      </c>
      <c r="BI45" s="92">
        <f t="shared" si="46"/>
      </c>
      <c r="BJ45" s="92">
        <f t="shared" si="39"/>
        <v>1.3E-05</v>
      </c>
      <c r="BK45" s="94"/>
      <c r="BL45" s="92">
        <f t="shared" si="21"/>
        <v>0</v>
      </c>
      <c r="BM45" s="92">
        <f t="shared" si="47"/>
      </c>
      <c r="BN45" s="92">
        <f t="shared" si="40"/>
        <v>1.4E-05</v>
      </c>
      <c r="BO45" s="94"/>
      <c r="BP45" s="92">
        <f t="shared" si="22"/>
        <v>0</v>
      </c>
      <c r="BQ45" s="92">
        <f t="shared" si="48"/>
      </c>
      <c r="BR45" s="92">
        <f t="shared" si="41"/>
        <v>1.4999999999999999E-05</v>
      </c>
    </row>
    <row r="46" spans="1:70" ht="12.75">
      <c r="A46" s="6">
        <f t="shared" si="26"/>
        <v>34</v>
      </c>
      <c r="B46" s="66"/>
      <c r="C46" s="133"/>
      <c r="D46" s="3"/>
      <c r="E46" s="70">
        <f t="shared" si="49"/>
      </c>
      <c r="F46" s="46">
        <f t="shared" si="23"/>
      </c>
      <c r="G46" s="88"/>
      <c r="H46" s="66"/>
      <c r="I46" s="94"/>
      <c r="J46" s="94"/>
      <c r="K46" s="92">
        <f t="shared" si="24"/>
        <v>0</v>
      </c>
      <c r="L46" s="19">
        <f t="shared" si="42"/>
      </c>
      <c r="M46" s="92">
        <f t="shared" si="27"/>
        <v>0</v>
      </c>
      <c r="N46" s="94"/>
      <c r="O46" s="92">
        <f t="shared" si="25"/>
        <v>0</v>
      </c>
      <c r="P46" s="92">
        <f t="shared" si="43"/>
      </c>
      <c r="Q46" s="92">
        <f t="shared" si="28"/>
        <v>2E-06</v>
      </c>
      <c r="R46" s="94"/>
      <c r="S46" s="92">
        <f t="shared" si="1"/>
        <v>0</v>
      </c>
      <c r="T46" s="92">
        <f t="shared" si="44"/>
      </c>
      <c r="U46" s="92">
        <f t="shared" si="2"/>
      </c>
      <c r="V46" s="92">
        <f t="shared" si="29"/>
        <v>3E-06</v>
      </c>
      <c r="W46" s="94"/>
      <c r="X46" s="92">
        <f t="shared" si="3"/>
        <v>0</v>
      </c>
      <c r="Y46" s="92">
        <f t="shared" si="4"/>
      </c>
      <c r="Z46" s="92">
        <f t="shared" si="30"/>
        <v>4E-06</v>
      </c>
      <c r="AA46" s="94"/>
      <c r="AB46" s="92">
        <f t="shared" si="5"/>
        <v>0</v>
      </c>
      <c r="AC46" s="92">
        <f t="shared" si="6"/>
      </c>
      <c r="AD46" s="92">
        <f t="shared" si="31"/>
        <v>4.9999999999999996E-06</v>
      </c>
      <c r="AE46" s="94"/>
      <c r="AF46" s="92">
        <f t="shared" si="7"/>
        <v>0</v>
      </c>
      <c r="AG46" s="92">
        <f t="shared" si="8"/>
      </c>
      <c r="AH46" s="92">
        <f t="shared" si="32"/>
        <v>6E-06</v>
      </c>
      <c r="AI46" s="94"/>
      <c r="AJ46" s="92">
        <f t="shared" si="9"/>
        <v>0</v>
      </c>
      <c r="AK46" s="92">
        <f t="shared" si="10"/>
      </c>
      <c r="AL46" s="92">
        <f t="shared" si="33"/>
        <v>7E-06</v>
      </c>
      <c r="AM46" s="94"/>
      <c r="AN46" s="92">
        <f t="shared" si="11"/>
        <v>0</v>
      </c>
      <c r="AO46" s="92">
        <f t="shared" si="12"/>
      </c>
      <c r="AP46" s="92">
        <f t="shared" si="34"/>
        <v>8E-06</v>
      </c>
      <c r="AQ46" s="94"/>
      <c r="AR46" s="92">
        <f t="shared" si="13"/>
        <v>0</v>
      </c>
      <c r="AS46" s="92">
        <f t="shared" si="14"/>
      </c>
      <c r="AT46" s="92">
        <f t="shared" si="35"/>
        <v>9E-06</v>
      </c>
      <c r="AU46" s="94"/>
      <c r="AV46" s="92">
        <f t="shared" si="15"/>
        <v>0</v>
      </c>
      <c r="AW46" s="92">
        <f t="shared" si="16"/>
      </c>
      <c r="AX46" s="92">
        <f t="shared" si="36"/>
        <v>9.999999999999999E-06</v>
      </c>
      <c r="AY46" s="94"/>
      <c r="AZ46" s="92">
        <f t="shared" si="17"/>
        <v>0</v>
      </c>
      <c r="BA46" s="92">
        <f t="shared" si="18"/>
      </c>
      <c r="BB46" s="92">
        <f t="shared" si="37"/>
        <v>1.1E-05</v>
      </c>
      <c r="BC46" s="94"/>
      <c r="BD46" s="92">
        <f t="shared" si="19"/>
        <v>0</v>
      </c>
      <c r="BE46" s="92">
        <f t="shared" si="45"/>
      </c>
      <c r="BF46" s="92">
        <f t="shared" si="38"/>
        <v>1.2E-05</v>
      </c>
      <c r="BG46" s="94"/>
      <c r="BH46" s="92">
        <f t="shared" si="20"/>
        <v>0</v>
      </c>
      <c r="BI46" s="92">
        <f t="shared" si="46"/>
      </c>
      <c r="BJ46" s="92">
        <f t="shared" si="39"/>
        <v>1.3E-05</v>
      </c>
      <c r="BK46" s="94"/>
      <c r="BL46" s="92">
        <f t="shared" si="21"/>
        <v>0</v>
      </c>
      <c r="BM46" s="92">
        <f t="shared" si="47"/>
      </c>
      <c r="BN46" s="92">
        <f t="shared" si="40"/>
        <v>1.4E-05</v>
      </c>
      <c r="BO46" s="94"/>
      <c r="BP46" s="92">
        <f t="shared" si="22"/>
        <v>0</v>
      </c>
      <c r="BQ46" s="92">
        <f t="shared" si="48"/>
      </c>
      <c r="BR46" s="92">
        <f t="shared" si="41"/>
        <v>1.4999999999999999E-05</v>
      </c>
    </row>
    <row r="47" spans="1:70" ht="12.75">
      <c r="A47" s="6">
        <f t="shared" si="26"/>
        <v>35</v>
      </c>
      <c r="B47" s="66"/>
      <c r="C47" s="133"/>
      <c r="D47" s="3"/>
      <c r="E47" s="70">
        <f t="shared" si="49"/>
      </c>
      <c r="F47" s="46">
        <f t="shared" si="23"/>
      </c>
      <c r="G47" s="88"/>
      <c r="H47" s="21"/>
      <c r="I47" s="94"/>
      <c r="J47" s="94"/>
      <c r="K47" s="92">
        <f t="shared" si="24"/>
        <v>0</v>
      </c>
      <c r="L47" s="19">
        <f t="shared" si="42"/>
      </c>
      <c r="M47" s="92">
        <f t="shared" si="27"/>
        <v>0</v>
      </c>
      <c r="N47" s="94"/>
      <c r="O47" s="92">
        <f t="shared" si="25"/>
        <v>0</v>
      </c>
      <c r="P47" s="92">
        <f t="shared" si="43"/>
      </c>
      <c r="Q47" s="92">
        <f t="shared" si="28"/>
        <v>2E-06</v>
      </c>
      <c r="R47" s="94"/>
      <c r="S47" s="92">
        <f t="shared" si="1"/>
        <v>0</v>
      </c>
      <c r="T47" s="92">
        <f t="shared" si="44"/>
      </c>
      <c r="U47" s="92">
        <f t="shared" si="2"/>
      </c>
      <c r="V47" s="92">
        <f t="shared" si="29"/>
        <v>3E-06</v>
      </c>
      <c r="W47" s="94"/>
      <c r="X47" s="92">
        <f t="shared" si="3"/>
        <v>0</v>
      </c>
      <c r="Y47" s="92">
        <f t="shared" si="4"/>
      </c>
      <c r="Z47" s="92">
        <f t="shared" si="30"/>
        <v>4E-06</v>
      </c>
      <c r="AA47" s="94"/>
      <c r="AB47" s="92">
        <f t="shared" si="5"/>
        <v>0</v>
      </c>
      <c r="AC47" s="92">
        <f t="shared" si="6"/>
      </c>
      <c r="AD47" s="92">
        <f t="shared" si="31"/>
        <v>4.9999999999999996E-06</v>
      </c>
      <c r="AE47" s="94"/>
      <c r="AF47" s="92">
        <f t="shared" si="7"/>
        <v>0</v>
      </c>
      <c r="AG47" s="92">
        <f t="shared" si="8"/>
      </c>
      <c r="AH47" s="92">
        <f t="shared" si="32"/>
        <v>6E-06</v>
      </c>
      <c r="AI47" s="94"/>
      <c r="AJ47" s="92">
        <f t="shared" si="9"/>
        <v>0</v>
      </c>
      <c r="AK47" s="92">
        <f t="shared" si="10"/>
      </c>
      <c r="AL47" s="92">
        <f t="shared" si="33"/>
        <v>7E-06</v>
      </c>
      <c r="AM47" s="94"/>
      <c r="AN47" s="92">
        <f t="shared" si="11"/>
        <v>0</v>
      </c>
      <c r="AO47" s="92">
        <f t="shared" si="12"/>
      </c>
      <c r="AP47" s="92">
        <f t="shared" si="34"/>
        <v>8E-06</v>
      </c>
      <c r="AQ47" s="94"/>
      <c r="AR47" s="92">
        <f t="shared" si="13"/>
        <v>0</v>
      </c>
      <c r="AS47" s="92">
        <f t="shared" si="14"/>
      </c>
      <c r="AT47" s="92">
        <f t="shared" si="35"/>
        <v>9E-06</v>
      </c>
      <c r="AU47" s="94"/>
      <c r="AV47" s="92">
        <f t="shared" si="15"/>
        <v>0</v>
      </c>
      <c r="AW47" s="92">
        <f t="shared" si="16"/>
      </c>
      <c r="AX47" s="92">
        <f t="shared" si="36"/>
        <v>9.999999999999999E-06</v>
      </c>
      <c r="AY47" s="94"/>
      <c r="AZ47" s="92">
        <f t="shared" si="17"/>
        <v>0</v>
      </c>
      <c r="BA47" s="92">
        <f t="shared" si="18"/>
      </c>
      <c r="BB47" s="92">
        <f t="shared" si="37"/>
        <v>1.1E-05</v>
      </c>
      <c r="BC47" s="94"/>
      <c r="BD47" s="92">
        <f t="shared" si="19"/>
        <v>0</v>
      </c>
      <c r="BE47" s="92">
        <f t="shared" si="45"/>
      </c>
      <c r="BF47" s="92">
        <f t="shared" si="38"/>
        <v>1.2E-05</v>
      </c>
      <c r="BG47" s="94"/>
      <c r="BH47" s="92">
        <f t="shared" si="20"/>
        <v>0</v>
      </c>
      <c r="BI47" s="92">
        <f t="shared" si="46"/>
      </c>
      <c r="BJ47" s="92">
        <f t="shared" si="39"/>
        <v>1.3E-05</v>
      </c>
      <c r="BK47" s="94"/>
      <c r="BL47" s="92">
        <f t="shared" si="21"/>
        <v>0</v>
      </c>
      <c r="BM47" s="92">
        <f t="shared" si="47"/>
      </c>
      <c r="BN47" s="92">
        <f t="shared" si="40"/>
        <v>1.4E-05</v>
      </c>
      <c r="BO47" s="94"/>
      <c r="BP47" s="92">
        <f t="shared" si="22"/>
        <v>0</v>
      </c>
      <c r="BQ47" s="92">
        <f t="shared" si="48"/>
      </c>
      <c r="BR47" s="92">
        <f t="shared" si="41"/>
        <v>1.4999999999999999E-05</v>
      </c>
    </row>
    <row r="48" spans="1:70" ht="12.75">
      <c r="A48" s="6">
        <f t="shared" si="26"/>
        <v>36</v>
      </c>
      <c r="B48" s="66"/>
      <c r="C48" s="133"/>
      <c r="D48" s="3"/>
      <c r="E48" s="70">
        <f t="shared" si="49"/>
      </c>
      <c r="F48" s="46">
        <f t="shared" si="23"/>
      </c>
      <c r="G48" s="88"/>
      <c r="H48" s="66"/>
      <c r="I48" s="94"/>
      <c r="J48" s="94"/>
      <c r="K48" s="92">
        <f t="shared" si="24"/>
        <v>0</v>
      </c>
      <c r="L48" s="19">
        <f t="shared" si="42"/>
      </c>
      <c r="M48" s="92">
        <f t="shared" si="27"/>
        <v>0</v>
      </c>
      <c r="N48" s="94"/>
      <c r="O48" s="92">
        <f t="shared" si="25"/>
        <v>0</v>
      </c>
      <c r="P48" s="92">
        <f t="shared" si="43"/>
      </c>
      <c r="Q48" s="92">
        <f t="shared" si="28"/>
        <v>2E-06</v>
      </c>
      <c r="R48" s="94"/>
      <c r="S48" s="92">
        <f t="shared" si="1"/>
        <v>0</v>
      </c>
      <c r="T48" s="92">
        <f t="shared" si="44"/>
      </c>
      <c r="U48" s="92">
        <f t="shared" si="2"/>
      </c>
      <c r="V48" s="92">
        <f t="shared" si="29"/>
        <v>3E-06</v>
      </c>
      <c r="W48" s="94"/>
      <c r="X48" s="92">
        <f t="shared" si="3"/>
        <v>0</v>
      </c>
      <c r="Y48" s="92">
        <f t="shared" si="4"/>
      </c>
      <c r="Z48" s="92">
        <f t="shared" si="30"/>
        <v>4E-06</v>
      </c>
      <c r="AA48" s="94"/>
      <c r="AB48" s="92">
        <f t="shared" si="5"/>
        <v>0</v>
      </c>
      <c r="AC48" s="92">
        <f t="shared" si="6"/>
      </c>
      <c r="AD48" s="92">
        <f t="shared" si="31"/>
        <v>4.9999999999999996E-06</v>
      </c>
      <c r="AE48" s="94"/>
      <c r="AF48" s="92">
        <f t="shared" si="7"/>
        <v>0</v>
      </c>
      <c r="AG48" s="92">
        <f t="shared" si="8"/>
      </c>
      <c r="AH48" s="92">
        <f t="shared" si="32"/>
        <v>6E-06</v>
      </c>
      <c r="AI48" s="94"/>
      <c r="AJ48" s="92">
        <f t="shared" si="9"/>
        <v>0</v>
      </c>
      <c r="AK48" s="92">
        <f t="shared" si="10"/>
      </c>
      <c r="AL48" s="92">
        <f t="shared" si="33"/>
        <v>7E-06</v>
      </c>
      <c r="AM48" s="94"/>
      <c r="AN48" s="92">
        <f t="shared" si="11"/>
        <v>0</v>
      </c>
      <c r="AO48" s="92">
        <f t="shared" si="12"/>
      </c>
      <c r="AP48" s="92">
        <f t="shared" si="34"/>
        <v>8E-06</v>
      </c>
      <c r="AQ48" s="94"/>
      <c r="AR48" s="92">
        <f t="shared" si="13"/>
        <v>0</v>
      </c>
      <c r="AS48" s="92">
        <f t="shared" si="14"/>
      </c>
      <c r="AT48" s="92">
        <f t="shared" si="35"/>
        <v>9E-06</v>
      </c>
      <c r="AU48" s="94"/>
      <c r="AV48" s="92">
        <f t="shared" si="15"/>
        <v>0</v>
      </c>
      <c r="AW48" s="92">
        <f t="shared" si="16"/>
      </c>
      <c r="AX48" s="92">
        <f t="shared" si="36"/>
        <v>9.999999999999999E-06</v>
      </c>
      <c r="AY48" s="94"/>
      <c r="AZ48" s="92">
        <f t="shared" si="17"/>
        <v>0</v>
      </c>
      <c r="BA48" s="92">
        <f t="shared" si="18"/>
      </c>
      <c r="BB48" s="92">
        <f t="shared" si="37"/>
        <v>1.1E-05</v>
      </c>
      <c r="BC48" s="94"/>
      <c r="BD48" s="92">
        <f t="shared" si="19"/>
        <v>0</v>
      </c>
      <c r="BE48" s="92">
        <f t="shared" si="45"/>
      </c>
      <c r="BF48" s="92">
        <f t="shared" si="38"/>
        <v>1.2E-05</v>
      </c>
      <c r="BG48" s="94"/>
      <c r="BH48" s="92">
        <f t="shared" si="20"/>
        <v>0</v>
      </c>
      <c r="BI48" s="92">
        <f t="shared" si="46"/>
      </c>
      <c r="BJ48" s="92">
        <f t="shared" si="39"/>
        <v>1.3E-05</v>
      </c>
      <c r="BK48" s="94"/>
      <c r="BL48" s="92">
        <f t="shared" si="21"/>
        <v>0</v>
      </c>
      <c r="BM48" s="92">
        <f t="shared" si="47"/>
      </c>
      <c r="BN48" s="92">
        <f t="shared" si="40"/>
        <v>1.4E-05</v>
      </c>
      <c r="BO48" s="94"/>
      <c r="BP48" s="92">
        <f t="shared" si="22"/>
        <v>0</v>
      </c>
      <c r="BQ48" s="92">
        <f t="shared" si="48"/>
      </c>
      <c r="BR48" s="92">
        <f t="shared" si="41"/>
        <v>1.4999999999999999E-05</v>
      </c>
    </row>
    <row r="49" spans="1:70" ht="12.75">
      <c r="A49" s="6">
        <f t="shared" si="26"/>
        <v>37</v>
      </c>
      <c r="B49" s="66"/>
      <c r="C49" s="133"/>
      <c r="D49" s="3"/>
      <c r="E49" s="70">
        <f t="shared" si="49"/>
      </c>
      <c r="F49" s="46">
        <f t="shared" si="23"/>
      </c>
      <c r="G49" s="88"/>
      <c r="H49" s="66"/>
      <c r="I49" s="94"/>
      <c r="J49" s="94"/>
      <c r="K49" s="92">
        <f t="shared" si="24"/>
        <v>0</v>
      </c>
      <c r="L49" s="19">
        <f t="shared" si="42"/>
      </c>
      <c r="M49" s="92">
        <f t="shared" si="27"/>
        <v>0</v>
      </c>
      <c r="N49" s="94"/>
      <c r="O49" s="92">
        <f t="shared" si="25"/>
        <v>0</v>
      </c>
      <c r="P49" s="92">
        <f t="shared" si="43"/>
      </c>
      <c r="Q49" s="92">
        <f t="shared" si="28"/>
        <v>2E-06</v>
      </c>
      <c r="R49" s="94"/>
      <c r="S49" s="92">
        <f t="shared" si="1"/>
        <v>0</v>
      </c>
      <c r="T49" s="92">
        <f t="shared" si="44"/>
      </c>
      <c r="U49" s="92">
        <f t="shared" si="2"/>
      </c>
      <c r="V49" s="92">
        <f t="shared" si="29"/>
        <v>3E-06</v>
      </c>
      <c r="W49" s="94"/>
      <c r="X49" s="92">
        <f t="shared" si="3"/>
        <v>0</v>
      </c>
      <c r="Y49" s="92">
        <f t="shared" si="4"/>
      </c>
      <c r="Z49" s="92">
        <f t="shared" si="30"/>
        <v>4E-06</v>
      </c>
      <c r="AA49" s="94"/>
      <c r="AB49" s="92">
        <f t="shared" si="5"/>
        <v>0</v>
      </c>
      <c r="AC49" s="92">
        <f t="shared" si="6"/>
      </c>
      <c r="AD49" s="92">
        <f t="shared" si="31"/>
        <v>4.9999999999999996E-06</v>
      </c>
      <c r="AE49" s="94"/>
      <c r="AF49" s="92">
        <f t="shared" si="7"/>
        <v>0</v>
      </c>
      <c r="AG49" s="92">
        <f t="shared" si="8"/>
      </c>
      <c r="AH49" s="92">
        <f t="shared" si="32"/>
        <v>6E-06</v>
      </c>
      <c r="AI49" s="94"/>
      <c r="AJ49" s="92">
        <f t="shared" si="9"/>
        <v>0</v>
      </c>
      <c r="AK49" s="92">
        <f t="shared" si="10"/>
      </c>
      <c r="AL49" s="92">
        <f t="shared" si="33"/>
        <v>7E-06</v>
      </c>
      <c r="AM49" s="94"/>
      <c r="AN49" s="92">
        <f t="shared" si="11"/>
        <v>0</v>
      </c>
      <c r="AO49" s="92">
        <f t="shared" si="12"/>
      </c>
      <c r="AP49" s="92">
        <f t="shared" si="34"/>
        <v>8E-06</v>
      </c>
      <c r="AQ49" s="94"/>
      <c r="AR49" s="92">
        <f t="shared" si="13"/>
        <v>0</v>
      </c>
      <c r="AS49" s="92">
        <f t="shared" si="14"/>
      </c>
      <c r="AT49" s="92">
        <f t="shared" si="35"/>
        <v>9E-06</v>
      </c>
      <c r="AU49" s="94"/>
      <c r="AV49" s="92">
        <f t="shared" si="15"/>
        <v>0</v>
      </c>
      <c r="AW49" s="92">
        <f t="shared" si="16"/>
      </c>
      <c r="AX49" s="92">
        <f t="shared" si="36"/>
        <v>9.999999999999999E-06</v>
      </c>
      <c r="AY49" s="94"/>
      <c r="AZ49" s="92">
        <f t="shared" si="17"/>
        <v>0</v>
      </c>
      <c r="BA49" s="92">
        <f t="shared" si="18"/>
      </c>
      <c r="BB49" s="92">
        <f t="shared" si="37"/>
        <v>1.1E-05</v>
      </c>
      <c r="BC49" s="94"/>
      <c r="BD49" s="92">
        <f t="shared" si="19"/>
        <v>0</v>
      </c>
      <c r="BE49" s="92">
        <f t="shared" si="45"/>
      </c>
      <c r="BF49" s="92">
        <f t="shared" si="38"/>
        <v>1.2E-05</v>
      </c>
      <c r="BG49" s="94"/>
      <c r="BH49" s="92">
        <f t="shared" si="20"/>
        <v>0</v>
      </c>
      <c r="BI49" s="92">
        <f t="shared" si="46"/>
      </c>
      <c r="BJ49" s="92">
        <f t="shared" si="39"/>
        <v>1.3E-05</v>
      </c>
      <c r="BK49" s="94"/>
      <c r="BL49" s="92">
        <f t="shared" si="21"/>
        <v>0</v>
      </c>
      <c r="BM49" s="92">
        <f t="shared" si="47"/>
      </c>
      <c r="BN49" s="92">
        <f t="shared" si="40"/>
        <v>1.4E-05</v>
      </c>
      <c r="BO49" s="94"/>
      <c r="BP49" s="92">
        <f t="shared" si="22"/>
        <v>0</v>
      </c>
      <c r="BQ49" s="92">
        <f t="shared" si="48"/>
      </c>
      <c r="BR49" s="92">
        <f t="shared" si="41"/>
        <v>1.4999999999999999E-05</v>
      </c>
    </row>
    <row r="50" spans="1:70" ht="12.75">
      <c r="A50" s="6">
        <f t="shared" si="26"/>
        <v>38</v>
      </c>
      <c r="B50" s="66"/>
      <c r="C50" s="133"/>
      <c r="D50" s="3"/>
      <c r="E50" s="70">
        <f t="shared" si="49"/>
      </c>
      <c r="F50" s="46">
        <f t="shared" si="23"/>
      </c>
      <c r="G50" s="88"/>
      <c r="H50" s="66"/>
      <c r="I50" s="94"/>
      <c r="J50" s="94"/>
      <c r="K50" s="92">
        <f t="shared" si="24"/>
        <v>0</v>
      </c>
      <c r="L50" s="19">
        <f t="shared" si="42"/>
      </c>
      <c r="M50" s="92">
        <f t="shared" si="27"/>
        <v>0</v>
      </c>
      <c r="N50" s="94"/>
      <c r="O50" s="92">
        <f t="shared" si="25"/>
        <v>0</v>
      </c>
      <c r="P50" s="92">
        <f t="shared" si="43"/>
      </c>
      <c r="Q50" s="92">
        <f t="shared" si="28"/>
        <v>2E-06</v>
      </c>
      <c r="R50" s="94"/>
      <c r="S50" s="92">
        <f t="shared" si="1"/>
        <v>0</v>
      </c>
      <c r="T50" s="92">
        <f t="shared" si="44"/>
      </c>
      <c r="U50" s="92">
        <f t="shared" si="2"/>
      </c>
      <c r="V50" s="92">
        <f t="shared" si="29"/>
        <v>3E-06</v>
      </c>
      <c r="W50" s="94"/>
      <c r="X50" s="92">
        <f t="shared" si="3"/>
        <v>0</v>
      </c>
      <c r="Y50" s="92">
        <f t="shared" si="4"/>
      </c>
      <c r="Z50" s="92">
        <f t="shared" si="30"/>
        <v>4E-06</v>
      </c>
      <c r="AA50" s="94"/>
      <c r="AB50" s="92">
        <f t="shared" si="5"/>
        <v>0</v>
      </c>
      <c r="AC50" s="92">
        <f t="shared" si="6"/>
      </c>
      <c r="AD50" s="92">
        <f t="shared" si="31"/>
        <v>4.9999999999999996E-06</v>
      </c>
      <c r="AE50" s="94"/>
      <c r="AF50" s="92">
        <f t="shared" si="7"/>
        <v>0</v>
      </c>
      <c r="AG50" s="92">
        <f t="shared" si="8"/>
      </c>
      <c r="AH50" s="92">
        <f t="shared" si="32"/>
        <v>6E-06</v>
      </c>
      <c r="AI50" s="94"/>
      <c r="AJ50" s="92">
        <f t="shared" si="9"/>
        <v>0</v>
      </c>
      <c r="AK50" s="92">
        <f t="shared" si="10"/>
      </c>
      <c r="AL50" s="92">
        <f t="shared" si="33"/>
        <v>7E-06</v>
      </c>
      <c r="AM50" s="94"/>
      <c r="AN50" s="92">
        <f t="shared" si="11"/>
        <v>0</v>
      </c>
      <c r="AO50" s="92">
        <f t="shared" si="12"/>
      </c>
      <c r="AP50" s="92">
        <f t="shared" si="34"/>
        <v>8E-06</v>
      </c>
      <c r="AQ50" s="94"/>
      <c r="AR50" s="92">
        <f t="shared" si="13"/>
        <v>0</v>
      </c>
      <c r="AS50" s="92">
        <f t="shared" si="14"/>
      </c>
      <c r="AT50" s="92">
        <f t="shared" si="35"/>
        <v>9E-06</v>
      </c>
      <c r="AU50" s="94"/>
      <c r="AV50" s="92">
        <f t="shared" si="15"/>
        <v>0</v>
      </c>
      <c r="AW50" s="92">
        <f t="shared" si="16"/>
      </c>
      <c r="AX50" s="92">
        <f t="shared" si="36"/>
        <v>9.999999999999999E-06</v>
      </c>
      <c r="AY50" s="94"/>
      <c r="AZ50" s="92">
        <f t="shared" si="17"/>
        <v>0</v>
      </c>
      <c r="BA50" s="92">
        <f t="shared" si="18"/>
      </c>
      <c r="BB50" s="92">
        <f t="shared" si="37"/>
        <v>1.1E-05</v>
      </c>
      <c r="BC50" s="94"/>
      <c r="BD50" s="92">
        <f t="shared" si="19"/>
        <v>0</v>
      </c>
      <c r="BE50" s="92">
        <f t="shared" si="45"/>
      </c>
      <c r="BF50" s="92">
        <f t="shared" si="38"/>
        <v>1.2E-05</v>
      </c>
      <c r="BG50" s="94"/>
      <c r="BH50" s="92">
        <f t="shared" si="20"/>
        <v>0</v>
      </c>
      <c r="BI50" s="92">
        <f t="shared" si="46"/>
      </c>
      <c r="BJ50" s="92">
        <f t="shared" si="39"/>
        <v>1.3E-05</v>
      </c>
      <c r="BK50" s="94"/>
      <c r="BL50" s="92">
        <f t="shared" si="21"/>
        <v>0</v>
      </c>
      <c r="BM50" s="92">
        <f t="shared" si="47"/>
      </c>
      <c r="BN50" s="92">
        <f t="shared" si="40"/>
        <v>1.4E-05</v>
      </c>
      <c r="BO50" s="94"/>
      <c r="BP50" s="92">
        <f t="shared" si="22"/>
        <v>0</v>
      </c>
      <c r="BQ50" s="92">
        <f t="shared" si="48"/>
      </c>
      <c r="BR50" s="92">
        <f t="shared" si="41"/>
        <v>1.4999999999999999E-05</v>
      </c>
    </row>
    <row r="51" spans="1:70" ht="12.75">
      <c r="A51" s="6">
        <f t="shared" si="26"/>
        <v>39</v>
      </c>
      <c r="B51" s="66"/>
      <c r="C51" s="133"/>
      <c r="D51" s="3"/>
      <c r="E51" s="70">
        <f t="shared" si="49"/>
      </c>
      <c r="F51" s="46">
        <f t="shared" si="23"/>
      </c>
      <c r="G51" s="88"/>
      <c r="H51" s="66"/>
      <c r="I51" s="94"/>
      <c r="J51" s="94"/>
      <c r="K51" s="92">
        <f t="shared" si="24"/>
        <v>0</v>
      </c>
      <c r="L51" s="19">
        <f t="shared" si="42"/>
      </c>
      <c r="M51" s="92">
        <f t="shared" si="27"/>
        <v>0</v>
      </c>
      <c r="N51" s="94"/>
      <c r="O51" s="92">
        <f t="shared" si="25"/>
        <v>0</v>
      </c>
      <c r="P51" s="92">
        <f t="shared" si="43"/>
      </c>
      <c r="Q51" s="92">
        <f t="shared" si="28"/>
        <v>2E-06</v>
      </c>
      <c r="R51" s="94"/>
      <c r="S51" s="92">
        <f t="shared" si="1"/>
        <v>0</v>
      </c>
      <c r="T51" s="92">
        <f t="shared" si="44"/>
      </c>
      <c r="U51" s="92">
        <f t="shared" si="2"/>
      </c>
      <c r="V51" s="92">
        <f t="shared" si="29"/>
        <v>3E-06</v>
      </c>
      <c r="W51" s="94"/>
      <c r="X51" s="92">
        <f t="shared" si="3"/>
        <v>0</v>
      </c>
      <c r="Y51" s="92">
        <f t="shared" si="4"/>
      </c>
      <c r="Z51" s="92">
        <f t="shared" si="30"/>
        <v>4E-06</v>
      </c>
      <c r="AA51" s="94"/>
      <c r="AB51" s="92">
        <f t="shared" si="5"/>
        <v>0</v>
      </c>
      <c r="AC51" s="92">
        <f t="shared" si="6"/>
      </c>
      <c r="AD51" s="92">
        <f t="shared" si="31"/>
        <v>4.9999999999999996E-06</v>
      </c>
      <c r="AE51" s="94"/>
      <c r="AF51" s="92">
        <f t="shared" si="7"/>
        <v>0</v>
      </c>
      <c r="AG51" s="92">
        <f t="shared" si="8"/>
      </c>
      <c r="AH51" s="92">
        <f t="shared" si="32"/>
        <v>6E-06</v>
      </c>
      <c r="AI51" s="94"/>
      <c r="AJ51" s="92">
        <f t="shared" si="9"/>
        <v>0</v>
      </c>
      <c r="AK51" s="92">
        <f t="shared" si="10"/>
      </c>
      <c r="AL51" s="92">
        <f t="shared" si="33"/>
        <v>7E-06</v>
      </c>
      <c r="AM51" s="94"/>
      <c r="AN51" s="92">
        <f t="shared" si="11"/>
        <v>0</v>
      </c>
      <c r="AO51" s="92">
        <f t="shared" si="12"/>
      </c>
      <c r="AP51" s="92">
        <f t="shared" si="34"/>
        <v>8E-06</v>
      </c>
      <c r="AQ51" s="94"/>
      <c r="AR51" s="92">
        <f t="shared" si="13"/>
        <v>0</v>
      </c>
      <c r="AS51" s="92">
        <f t="shared" si="14"/>
      </c>
      <c r="AT51" s="92">
        <f t="shared" si="35"/>
        <v>9E-06</v>
      </c>
      <c r="AU51" s="94"/>
      <c r="AV51" s="92">
        <f t="shared" si="15"/>
        <v>0</v>
      </c>
      <c r="AW51" s="92">
        <f t="shared" si="16"/>
      </c>
      <c r="AX51" s="92">
        <f t="shared" si="36"/>
        <v>9.999999999999999E-06</v>
      </c>
      <c r="AY51" s="94"/>
      <c r="AZ51" s="92">
        <f t="shared" si="17"/>
        <v>0</v>
      </c>
      <c r="BA51" s="92">
        <f t="shared" si="18"/>
      </c>
      <c r="BB51" s="92">
        <f t="shared" si="37"/>
        <v>1.1E-05</v>
      </c>
      <c r="BC51" s="94"/>
      <c r="BD51" s="92">
        <f t="shared" si="19"/>
        <v>0</v>
      </c>
      <c r="BE51" s="92">
        <f t="shared" si="45"/>
      </c>
      <c r="BF51" s="92">
        <f t="shared" si="38"/>
        <v>1.2E-05</v>
      </c>
      <c r="BG51" s="94"/>
      <c r="BH51" s="92">
        <f t="shared" si="20"/>
        <v>0</v>
      </c>
      <c r="BI51" s="92">
        <f t="shared" si="46"/>
      </c>
      <c r="BJ51" s="92">
        <f t="shared" si="39"/>
        <v>1.3E-05</v>
      </c>
      <c r="BK51" s="94"/>
      <c r="BL51" s="92">
        <f t="shared" si="21"/>
        <v>0</v>
      </c>
      <c r="BM51" s="92">
        <f t="shared" si="47"/>
      </c>
      <c r="BN51" s="92">
        <f t="shared" si="40"/>
        <v>1.4E-05</v>
      </c>
      <c r="BO51" s="94"/>
      <c r="BP51" s="92">
        <f t="shared" si="22"/>
        <v>0</v>
      </c>
      <c r="BQ51" s="92">
        <f t="shared" si="48"/>
      </c>
      <c r="BR51" s="92">
        <f t="shared" si="41"/>
        <v>1.4999999999999999E-05</v>
      </c>
    </row>
    <row r="52" spans="1:70" ht="12.75">
      <c r="A52" s="6">
        <f t="shared" si="26"/>
        <v>40</v>
      </c>
      <c r="B52" s="66"/>
      <c r="C52" s="133"/>
      <c r="D52" s="3"/>
      <c r="E52" s="70">
        <f t="shared" si="49"/>
      </c>
      <c r="F52" s="46">
        <f t="shared" si="23"/>
      </c>
      <c r="G52" s="88"/>
      <c r="H52" s="66"/>
      <c r="I52" s="94"/>
      <c r="J52" s="94"/>
      <c r="K52" s="92">
        <f t="shared" si="24"/>
        <v>0</v>
      </c>
      <c r="L52" s="19">
        <f t="shared" si="42"/>
      </c>
      <c r="M52" s="92">
        <f t="shared" si="27"/>
        <v>0</v>
      </c>
      <c r="N52" s="94"/>
      <c r="O52" s="92">
        <f t="shared" si="25"/>
        <v>0</v>
      </c>
      <c r="P52" s="92">
        <f t="shared" si="43"/>
      </c>
      <c r="Q52" s="92">
        <f t="shared" si="28"/>
        <v>2E-06</v>
      </c>
      <c r="R52" s="94"/>
      <c r="S52" s="92">
        <f t="shared" si="1"/>
        <v>0</v>
      </c>
      <c r="T52" s="92">
        <f t="shared" si="44"/>
      </c>
      <c r="U52" s="92">
        <f t="shared" si="2"/>
      </c>
      <c r="V52" s="92">
        <f t="shared" si="29"/>
        <v>3E-06</v>
      </c>
      <c r="W52" s="94"/>
      <c r="X52" s="92">
        <f t="shared" si="3"/>
        <v>0</v>
      </c>
      <c r="Y52" s="92">
        <f t="shared" si="4"/>
      </c>
      <c r="Z52" s="92">
        <f t="shared" si="30"/>
        <v>4E-06</v>
      </c>
      <c r="AA52" s="94"/>
      <c r="AB52" s="92">
        <f t="shared" si="5"/>
        <v>0</v>
      </c>
      <c r="AC52" s="92">
        <f t="shared" si="6"/>
      </c>
      <c r="AD52" s="92">
        <f t="shared" si="31"/>
        <v>4.9999999999999996E-06</v>
      </c>
      <c r="AE52" s="94"/>
      <c r="AF52" s="92">
        <f t="shared" si="7"/>
        <v>0</v>
      </c>
      <c r="AG52" s="92">
        <f t="shared" si="8"/>
      </c>
      <c r="AH52" s="92">
        <f t="shared" si="32"/>
        <v>6E-06</v>
      </c>
      <c r="AI52" s="94"/>
      <c r="AJ52" s="92">
        <f t="shared" si="9"/>
        <v>0</v>
      </c>
      <c r="AK52" s="92">
        <f t="shared" si="10"/>
      </c>
      <c r="AL52" s="92">
        <f t="shared" si="33"/>
        <v>7E-06</v>
      </c>
      <c r="AM52" s="94"/>
      <c r="AN52" s="92">
        <f t="shared" si="11"/>
        <v>0</v>
      </c>
      <c r="AO52" s="92">
        <f t="shared" si="12"/>
      </c>
      <c r="AP52" s="92">
        <f t="shared" si="34"/>
        <v>8E-06</v>
      </c>
      <c r="AQ52" s="94"/>
      <c r="AR52" s="92">
        <f t="shared" si="13"/>
        <v>0</v>
      </c>
      <c r="AS52" s="92">
        <f t="shared" si="14"/>
      </c>
      <c r="AT52" s="92">
        <f t="shared" si="35"/>
        <v>9E-06</v>
      </c>
      <c r="AU52" s="94"/>
      <c r="AV52" s="92">
        <f t="shared" si="15"/>
        <v>0</v>
      </c>
      <c r="AW52" s="92">
        <f t="shared" si="16"/>
      </c>
      <c r="AX52" s="92">
        <f t="shared" si="36"/>
        <v>9.999999999999999E-06</v>
      </c>
      <c r="AY52" s="94"/>
      <c r="AZ52" s="92">
        <f t="shared" si="17"/>
        <v>0</v>
      </c>
      <c r="BA52" s="92">
        <f t="shared" si="18"/>
      </c>
      <c r="BB52" s="92">
        <f t="shared" si="37"/>
        <v>1.1E-05</v>
      </c>
      <c r="BC52" s="94"/>
      <c r="BD52" s="92">
        <f t="shared" si="19"/>
        <v>0</v>
      </c>
      <c r="BE52" s="92">
        <f t="shared" si="45"/>
      </c>
      <c r="BF52" s="92">
        <f t="shared" si="38"/>
        <v>1.2E-05</v>
      </c>
      <c r="BG52" s="94"/>
      <c r="BH52" s="92">
        <f t="shared" si="20"/>
        <v>0</v>
      </c>
      <c r="BI52" s="92">
        <f t="shared" si="46"/>
      </c>
      <c r="BJ52" s="92">
        <f t="shared" si="39"/>
        <v>1.3E-05</v>
      </c>
      <c r="BK52" s="94"/>
      <c r="BL52" s="92">
        <f t="shared" si="21"/>
        <v>0</v>
      </c>
      <c r="BM52" s="92">
        <f t="shared" si="47"/>
      </c>
      <c r="BN52" s="92">
        <f t="shared" si="40"/>
        <v>1.4E-05</v>
      </c>
      <c r="BO52" s="94"/>
      <c r="BP52" s="92">
        <f t="shared" si="22"/>
        <v>0</v>
      </c>
      <c r="BQ52" s="92">
        <f t="shared" si="48"/>
      </c>
      <c r="BR52" s="92">
        <f t="shared" si="41"/>
        <v>1.4999999999999999E-05</v>
      </c>
    </row>
    <row r="53" spans="1:70" ht="12.75">
      <c r="A53" s="6">
        <f t="shared" si="26"/>
        <v>41</v>
      </c>
      <c r="B53" s="66"/>
      <c r="C53" s="133"/>
      <c r="D53" s="3"/>
      <c r="E53" s="70">
        <f t="shared" si="49"/>
      </c>
      <c r="F53" s="46">
        <f t="shared" si="23"/>
      </c>
      <c r="G53" s="88"/>
      <c r="H53" s="66"/>
      <c r="I53" s="94"/>
      <c r="J53" s="94"/>
      <c r="K53" s="92">
        <f t="shared" si="24"/>
        <v>0</v>
      </c>
      <c r="L53" s="19">
        <f>IF(B53&gt;0,B53,"")</f>
      </c>
      <c r="M53" s="92">
        <f t="shared" si="27"/>
        <v>0</v>
      </c>
      <c r="N53" s="94"/>
      <c r="O53" s="92">
        <f t="shared" si="25"/>
        <v>0</v>
      </c>
      <c r="P53" s="92">
        <f>IF(B53&gt;0,B53,"")</f>
      </c>
      <c r="Q53" s="92">
        <f t="shared" si="28"/>
        <v>2E-06</v>
      </c>
      <c r="R53" s="94"/>
      <c r="S53" s="92">
        <f t="shared" si="1"/>
        <v>0</v>
      </c>
      <c r="T53" s="92">
        <f>IF(B53&gt;0,B53,"")</f>
      </c>
      <c r="U53" s="92">
        <f>IF($B53&gt;0,$B53,"")</f>
      </c>
      <c r="V53" s="92">
        <f t="shared" si="29"/>
        <v>3E-06</v>
      </c>
      <c r="W53" s="94"/>
      <c r="X53" s="92">
        <f t="shared" si="3"/>
        <v>0</v>
      </c>
      <c r="Y53" s="92">
        <f>IF($B53&gt;0,$B53,"")</f>
      </c>
      <c r="Z53" s="92">
        <f t="shared" si="30"/>
        <v>4E-06</v>
      </c>
      <c r="AA53" s="94"/>
      <c r="AB53" s="92">
        <f t="shared" si="5"/>
        <v>0</v>
      </c>
      <c r="AC53" s="92">
        <f>IF($B53&gt;0,$B53,"")</f>
      </c>
      <c r="AD53" s="92">
        <f t="shared" si="31"/>
        <v>4.9999999999999996E-06</v>
      </c>
      <c r="AE53" s="94"/>
      <c r="AF53" s="92">
        <f t="shared" si="7"/>
        <v>0</v>
      </c>
      <c r="AG53" s="92">
        <f>IF($B53&gt;0,$B53,"")</f>
      </c>
      <c r="AH53" s="92">
        <f t="shared" si="32"/>
        <v>6E-06</v>
      </c>
      <c r="AI53" s="94"/>
      <c r="AJ53" s="92">
        <f t="shared" si="9"/>
        <v>0</v>
      </c>
      <c r="AK53" s="92">
        <f>IF($B53&gt;0,$B53,"")</f>
      </c>
      <c r="AL53" s="92">
        <f t="shared" si="33"/>
        <v>7E-06</v>
      </c>
      <c r="AM53" s="94"/>
      <c r="AN53" s="92">
        <f t="shared" si="11"/>
        <v>0</v>
      </c>
      <c r="AO53" s="92">
        <f>IF($B53&gt;0,$B53,"")</f>
      </c>
      <c r="AP53" s="92">
        <f t="shared" si="34"/>
        <v>8E-06</v>
      </c>
      <c r="AQ53" s="94"/>
      <c r="AR53" s="92">
        <f t="shared" si="13"/>
        <v>0</v>
      </c>
      <c r="AS53" s="92">
        <f>IF($B53&gt;0,$B53,"")</f>
      </c>
      <c r="AT53" s="92">
        <f t="shared" si="35"/>
        <v>9E-06</v>
      </c>
      <c r="AU53" s="94"/>
      <c r="AV53" s="92">
        <f t="shared" si="15"/>
        <v>0</v>
      </c>
      <c r="AW53" s="92">
        <f>IF($B53&gt;0,$B53,"")</f>
      </c>
      <c r="AX53" s="92">
        <f t="shared" si="36"/>
        <v>9.999999999999999E-06</v>
      </c>
      <c r="AY53" s="94"/>
      <c r="AZ53" s="92">
        <f t="shared" si="17"/>
        <v>0</v>
      </c>
      <c r="BA53" s="92">
        <f>IF($B53&gt;0,$B53,"")</f>
      </c>
      <c r="BB53" s="92">
        <f t="shared" si="37"/>
        <v>1.1E-05</v>
      </c>
      <c r="BC53" s="94"/>
      <c r="BD53" s="92">
        <f t="shared" si="19"/>
        <v>0</v>
      </c>
      <c r="BE53" s="92">
        <f>IF($B53&gt;0,$B53,"")</f>
      </c>
      <c r="BF53" s="92">
        <f t="shared" si="38"/>
        <v>1.2E-05</v>
      </c>
      <c r="BG53" s="94"/>
      <c r="BH53" s="92">
        <f t="shared" si="20"/>
        <v>0</v>
      </c>
      <c r="BI53" s="92">
        <f>IF(B53&gt;0,B53,"")</f>
      </c>
      <c r="BJ53" s="92">
        <f t="shared" si="39"/>
        <v>1.3E-05</v>
      </c>
      <c r="BK53" s="94"/>
      <c r="BL53" s="92">
        <f t="shared" si="21"/>
        <v>0</v>
      </c>
      <c r="BM53" s="92">
        <f>IF(B53&gt;0,B53,"")</f>
      </c>
      <c r="BN53" s="92">
        <f t="shared" si="40"/>
        <v>1.4E-05</v>
      </c>
      <c r="BO53" s="94"/>
      <c r="BP53" s="92">
        <f t="shared" si="22"/>
        <v>0</v>
      </c>
      <c r="BQ53" s="92">
        <f>IF(B53&gt;0,B53,"")</f>
      </c>
      <c r="BR53" s="92">
        <f t="shared" si="41"/>
        <v>1.4999999999999999E-05</v>
      </c>
    </row>
    <row r="54" spans="1:70" ht="12.75">
      <c r="A54" s="6">
        <f t="shared" si="26"/>
        <v>42</v>
      </c>
      <c r="B54" s="66"/>
      <c r="C54" s="133"/>
      <c r="D54" s="3"/>
      <c r="E54" s="70">
        <f t="shared" si="49"/>
      </c>
      <c r="F54" s="46">
        <f t="shared" si="23"/>
      </c>
      <c r="G54" s="88"/>
      <c r="H54" s="66"/>
      <c r="I54" s="94"/>
      <c r="J54" s="94"/>
      <c r="K54" s="92">
        <f t="shared" si="24"/>
        <v>0</v>
      </c>
      <c r="L54" s="19">
        <f t="shared" si="42"/>
      </c>
      <c r="M54" s="92">
        <f t="shared" si="27"/>
        <v>0</v>
      </c>
      <c r="N54" s="94"/>
      <c r="O54" s="92">
        <f t="shared" si="25"/>
        <v>0</v>
      </c>
      <c r="P54" s="92">
        <f t="shared" si="43"/>
      </c>
      <c r="Q54" s="92">
        <f t="shared" si="28"/>
        <v>2E-06</v>
      </c>
      <c r="R54" s="94"/>
      <c r="S54" s="92">
        <f t="shared" si="1"/>
        <v>0</v>
      </c>
      <c r="T54" s="92">
        <f t="shared" si="44"/>
      </c>
      <c r="U54" s="92">
        <f t="shared" si="2"/>
      </c>
      <c r="V54" s="92">
        <f t="shared" si="29"/>
        <v>3E-06</v>
      </c>
      <c r="W54" s="94"/>
      <c r="X54" s="92">
        <f t="shared" si="3"/>
        <v>0</v>
      </c>
      <c r="Y54" s="92">
        <f t="shared" si="4"/>
      </c>
      <c r="Z54" s="92">
        <f t="shared" si="30"/>
        <v>4E-06</v>
      </c>
      <c r="AA54" s="94"/>
      <c r="AB54" s="92">
        <f t="shared" si="5"/>
        <v>0</v>
      </c>
      <c r="AC54" s="92">
        <f t="shared" si="6"/>
      </c>
      <c r="AD54" s="92">
        <f t="shared" si="31"/>
        <v>4.9999999999999996E-06</v>
      </c>
      <c r="AE54" s="94"/>
      <c r="AF54" s="92">
        <f t="shared" si="7"/>
        <v>0</v>
      </c>
      <c r="AG54" s="92">
        <f t="shared" si="8"/>
      </c>
      <c r="AH54" s="92">
        <f t="shared" si="32"/>
        <v>6E-06</v>
      </c>
      <c r="AI54" s="94"/>
      <c r="AJ54" s="92">
        <f t="shared" si="9"/>
        <v>0</v>
      </c>
      <c r="AK54" s="92">
        <f t="shared" si="10"/>
      </c>
      <c r="AL54" s="92">
        <f t="shared" si="33"/>
        <v>7E-06</v>
      </c>
      <c r="AM54" s="94"/>
      <c r="AN54" s="92">
        <f t="shared" si="11"/>
        <v>0</v>
      </c>
      <c r="AO54" s="92">
        <f t="shared" si="12"/>
      </c>
      <c r="AP54" s="92">
        <f t="shared" si="34"/>
        <v>8E-06</v>
      </c>
      <c r="AQ54" s="94"/>
      <c r="AR54" s="92">
        <f t="shared" si="13"/>
        <v>0</v>
      </c>
      <c r="AS54" s="92">
        <f t="shared" si="14"/>
      </c>
      <c r="AT54" s="92">
        <f t="shared" si="35"/>
        <v>9E-06</v>
      </c>
      <c r="AU54" s="94"/>
      <c r="AV54" s="92">
        <f t="shared" si="15"/>
        <v>0</v>
      </c>
      <c r="AW54" s="92">
        <f t="shared" si="16"/>
      </c>
      <c r="AX54" s="92">
        <f t="shared" si="36"/>
        <v>9.999999999999999E-06</v>
      </c>
      <c r="AY54" s="94"/>
      <c r="AZ54" s="92">
        <f t="shared" si="17"/>
        <v>0</v>
      </c>
      <c r="BA54" s="92">
        <f t="shared" si="18"/>
      </c>
      <c r="BB54" s="92">
        <f t="shared" si="37"/>
        <v>1.1E-05</v>
      </c>
      <c r="BC54" s="94"/>
      <c r="BD54" s="92">
        <f t="shared" si="19"/>
        <v>0</v>
      </c>
      <c r="BE54" s="92">
        <f t="shared" si="45"/>
      </c>
      <c r="BF54" s="92">
        <f t="shared" si="38"/>
        <v>1.2E-05</v>
      </c>
      <c r="BG54" s="94"/>
      <c r="BH54" s="92">
        <f t="shared" si="20"/>
        <v>0</v>
      </c>
      <c r="BI54" s="92">
        <f t="shared" si="46"/>
      </c>
      <c r="BJ54" s="92">
        <f t="shared" si="39"/>
        <v>1.3E-05</v>
      </c>
      <c r="BK54" s="94"/>
      <c r="BL54" s="92">
        <f t="shared" si="21"/>
        <v>0</v>
      </c>
      <c r="BM54" s="92">
        <f t="shared" si="47"/>
      </c>
      <c r="BN54" s="92">
        <f t="shared" si="40"/>
        <v>1.4E-05</v>
      </c>
      <c r="BO54" s="94"/>
      <c r="BP54" s="92">
        <f t="shared" si="22"/>
        <v>0</v>
      </c>
      <c r="BQ54" s="92">
        <f t="shared" si="48"/>
      </c>
      <c r="BR54" s="92">
        <f t="shared" si="41"/>
        <v>1.4999999999999999E-05</v>
      </c>
    </row>
    <row r="55" spans="1:70" ht="12.75">
      <c r="A55" s="6">
        <f t="shared" si="26"/>
        <v>43</v>
      </c>
      <c r="B55" s="66"/>
      <c r="C55" s="133"/>
      <c r="D55" s="3"/>
      <c r="E55" s="70">
        <f t="shared" si="49"/>
      </c>
      <c r="F55" s="46">
        <f t="shared" si="23"/>
      </c>
      <c r="G55" s="88"/>
      <c r="H55" s="66"/>
      <c r="I55" s="94"/>
      <c r="J55" s="94"/>
      <c r="K55" s="92">
        <f t="shared" si="24"/>
        <v>0</v>
      </c>
      <c r="L55" s="19">
        <f t="shared" si="42"/>
      </c>
      <c r="M55" s="92">
        <f t="shared" si="27"/>
        <v>0</v>
      </c>
      <c r="N55" s="94"/>
      <c r="O55" s="92">
        <f t="shared" si="25"/>
        <v>0</v>
      </c>
      <c r="P55" s="92">
        <f t="shared" si="43"/>
      </c>
      <c r="Q55" s="92">
        <f t="shared" si="28"/>
        <v>2E-06</v>
      </c>
      <c r="R55" s="94"/>
      <c r="S55" s="92">
        <f t="shared" si="1"/>
        <v>0</v>
      </c>
      <c r="T55" s="92">
        <f t="shared" si="44"/>
      </c>
      <c r="U55" s="92">
        <f t="shared" si="2"/>
      </c>
      <c r="V55" s="92">
        <f t="shared" si="29"/>
        <v>3E-06</v>
      </c>
      <c r="W55" s="94"/>
      <c r="X55" s="92">
        <f t="shared" si="3"/>
        <v>0</v>
      </c>
      <c r="Y55" s="92">
        <f t="shared" si="4"/>
      </c>
      <c r="Z55" s="92">
        <f t="shared" si="30"/>
        <v>4E-06</v>
      </c>
      <c r="AA55" s="94"/>
      <c r="AB55" s="92">
        <f t="shared" si="5"/>
        <v>0</v>
      </c>
      <c r="AC55" s="92">
        <f t="shared" si="6"/>
      </c>
      <c r="AD55" s="92">
        <f t="shared" si="31"/>
        <v>4.9999999999999996E-06</v>
      </c>
      <c r="AE55" s="94"/>
      <c r="AF55" s="92">
        <f t="shared" si="7"/>
        <v>0</v>
      </c>
      <c r="AG55" s="92">
        <f t="shared" si="8"/>
      </c>
      <c r="AH55" s="92">
        <f t="shared" si="32"/>
        <v>6E-06</v>
      </c>
      <c r="AI55" s="94"/>
      <c r="AJ55" s="92">
        <f t="shared" si="9"/>
        <v>0</v>
      </c>
      <c r="AK55" s="92">
        <f t="shared" si="10"/>
      </c>
      <c r="AL55" s="92">
        <f t="shared" si="33"/>
        <v>7E-06</v>
      </c>
      <c r="AM55" s="94"/>
      <c r="AN55" s="92">
        <f t="shared" si="11"/>
        <v>0</v>
      </c>
      <c r="AO55" s="92">
        <f t="shared" si="12"/>
      </c>
      <c r="AP55" s="92">
        <f t="shared" si="34"/>
        <v>8E-06</v>
      </c>
      <c r="AQ55" s="94"/>
      <c r="AR55" s="92">
        <f t="shared" si="13"/>
        <v>0</v>
      </c>
      <c r="AS55" s="92">
        <f t="shared" si="14"/>
      </c>
      <c r="AT55" s="92">
        <f t="shared" si="35"/>
        <v>9E-06</v>
      </c>
      <c r="AU55" s="94"/>
      <c r="AV55" s="92">
        <f t="shared" si="15"/>
        <v>0</v>
      </c>
      <c r="AW55" s="92">
        <f t="shared" si="16"/>
      </c>
      <c r="AX55" s="92">
        <f t="shared" si="36"/>
        <v>9.999999999999999E-06</v>
      </c>
      <c r="AY55" s="94"/>
      <c r="AZ55" s="92">
        <f t="shared" si="17"/>
        <v>0</v>
      </c>
      <c r="BA55" s="92">
        <f t="shared" si="18"/>
      </c>
      <c r="BB55" s="92">
        <f t="shared" si="37"/>
        <v>1.1E-05</v>
      </c>
      <c r="BC55" s="94"/>
      <c r="BD55" s="92">
        <f t="shared" si="19"/>
        <v>0</v>
      </c>
      <c r="BE55" s="92">
        <f t="shared" si="45"/>
      </c>
      <c r="BF55" s="92">
        <f t="shared" si="38"/>
        <v>1.2E-05</v>
      </c>
      <c r="BG55" s="94"/>
      <c r="BH55" s="92">
        <f t="shared" si="20"/>
        <v>0</v>
      </c>
      <c r="BI55" s="92">
        <f t="shared" si="46"/>
      </c>
      <c r="BJ55" s="92">
        <f t="shared" si="39"/>
        <v>1.3E-05</v>
      </c>
      <c r="BK55" s="94"/>
      <c r="BL55" s="92">
        <f t="shared" si="21"/>
        <v>0</v>
      </c>
      <c r="BM55" s="92">
        <f t="shared" si="47"/>
      </c>
      <c r="BN55" s="92">
        <f t="shared" si="40"/>
        <v>1.4E-05</v>
      </c>
      <c r="BO55" s="94"/>
      <c r="BP55" s="92">
        <f t="shared" si="22"/>
        <v>0</v>
      </c>
      <c r="BQ55" s="92">
        <f t="shared" si="48"/>
      </c>
      <c r="BR55" s="92">
        <f t="shared" si="41"/>
        <v>1.4999999999999999E-05</v>
      </c>
    </row>
    <row r="56" spans="1:70" ht="12.75">
      <c r="A56" s="6">
        <f t="shared" si="26"/>
        <v>44</v>
      </c>
      <c r="B56" s="66"/>
      <c r="C56" s="133"/>
      <c r="D56" s="3"/>
      <c r="E56" s="70">
        <f t="shared" si="49"/>
      </c>
      <c r="F56" s="46">
        <f t="shared" si="23"/>
      </c>
      <c r="G56" s="88"/>
      <c r="H56" s="66"/>
      <c r="I56" s="94"/>
      <c r="J56" s="94"/>
      <c r="K56" s="92">
        <f t="shared" si="24"/>
        <v>0</v>
      </c>
      <c r="L56" s="19">
        <f t="shared" si="42"/>
      </c>
      <c r="M56" s="92">
        <f t="shared" si="27"/>
        <v>0</v>
      </c>
      <c r="N56" s="94"/>
      <c r="O56" s="92">
        <f t="shared" si="25"/>
        <v>0</v>
      </c>
      <c r="P56" s="92">
        <f t="shared" si="43"/>
      </c>
      <c r="Q56" s="92">
        <f t="shared" si="28"/>
        <v>2E-06</v>
      </c>
      <c r="R56" s="94"/>
      <c r="S56" s="92">
        <f t="shared" si="1"/>
        <v>0</v>
      </c>
      <c r="T56" s="92">
        <f t="shared" si="44"/>
      </c>
      <c r="U56" s="92">
        <f t="shared" si="2"/>
      </c>
      <c r="V56" s="92">
        <f t="shared" si="29"/>
        <v>3E-06</v>
      </c>
      <c r="W56" s="94"/>
      <c r="X56" s="92">
        <f t="shared" si="3"/>
        <v>0</v>
      </c>
      <c r="Y56" s="92">
        <f t="shared" si="4"/>
      </c>
      <c r="Z56" s="92">
        <f t="shared" si="30"/>
        <v>4E-06</v>
      </c>
      <c r="AA56" s="94"/>
      <c r="AB56" s="92">
        <f t="shared" si="5"/>
        <v>0</v>
      </c>
      <c r="AC56" s="92">
        <f t="shared" si="6"/>
      </c>
      <c r="AD56" s="92">
        <f t="shared" si="31"/>
        <v>4.9999999999999996E-06</v>
      </c>
      <c r="AE56" s="94"/>
      <c r="AF56" s="92">
        <f t="shared" si="7"/>
        <v>0</v>
      </c>
      <c r="AG56" s="92">
        <f t="shared" si="8"/>
      </c>
      <c r="AH56" s="92">
        <f t="shared" si="32"/>
        <v>6E-06</v>
      </c>
      <c r="AI56" s="94"/>
      <c r="AJ56" s="92">
        <f t="shared" si="9"/>
        <v>0</v>
      </c>
      <c r="AK56" s="92">
        <f t="shared" si="10"/>
      </c>
      <c r="AL56" s="92">
        <f t="shared" si="33"/>
        <v>7E-06</v>
      </c>
      <c r="AM56" s="94"/>
      <c r="AN56" s="92">
        <f t="shared" si="11"/>
        <v>0</v>
      </c>
      <c r="AO56" s="92">
        <f t="shared" si="12"/>
      </c>
      <c r="AP56" s="92">
        <f t="shared" si="34"/>
        <v>8E-06</v>
      </c>
      <c r="AQ56" s="94"/>
      <c r="AR56" s="92">
        <f t="shared" si="13"/>
        <v>0</v>
      </c>
      <c r="AS56" s="92">
        <f t="shared" si="14"/>
      </c>
      <c r="AT56" s="92">
        <f t="shared" si="35"/>
        <v>9E-06</v>
      </c>
      <c r="AU56" s="94"/>
      <c r="AV56" s="92">
        <f t="shared" si="15"/>
        <v>0</v>
      </c>
      <c r="AW56" s="92">
        <f t="shared" si="16"/>
      </c>
      <c r="AX56" s="92">
        <f t="shared" si="36"/>
        <v>9.999999999999999E-06</v>
      </c>
      <c r="AY56" s="94"/>
      <c r="AZ56" s="92">
        <f t="shared" si="17"/>
        <v>0</v>
      </c>
      <c r="BA56" s="92">
        <f t="shared" si="18"/>
      </c>
      <c r="BB56" s="92">
        <f t="shared" si="37"/>
        <v>1.1E-05</v>
      </c>
      <c r="BC56" s="94"/>
      <c r="BD56" s="92">
        <f t="shared" si="19"/>
        <v>0</v>
      </c>
      <c r="BE56" s="92">
        <f t="shared" si="45"/>
      </c>
      <c r="BF56" s="92">
        <f t="shared" si="38"/>
        <v>1.2E-05</v>
      </c>
      <c r="BG56" s="94"/>
      <c r="BH56" s="92">
        <f t="shared" si="20"/>
        <v>0</v>
      </c>
      <c r="BI56" s="92">
        <f t="shared" si="46"/>
      </c>
      <c r="BJ56" s="92">
        <f t="shared" si="39"/>
        <v>1.3E-05</v>
      </c>
      <c r="BK56" s="94"/>
      <c r="BL56" s="92">
        <f t="shared" si="21"/>
        <v>0</v>
      </c>
      <c r="BM56" s="92">
        <f t="shared" si="47"/>
      </c>
      <c r="BN56" s="92">
        <f t="shared" si="40"/>
        <v>1.4E-05</v>
      </c>
      <c r="BO56" s="94"/>
      <c r="BP56" s="92">
        <f t="shared" si="22"/>
        <v>0</v>
      </c>
      <c r="BQ56" s="92">
        <f t="shared" si="48"/>
      </c>
      <c r="BR56" s="92">
        <f t="shared" si="41"/>
        <v>1.4999999999999999E-05</v>
      </c>
    </row>
    <row r="57" spans="1:70" ht="12.75">
      <c r="A57" s="6">
        <f t="shared" si="26"/>
        <v>45</v>
      </c>
      <c r="B57" s="66"/>
      <c r="C57" s="133"/>
      <c r="D57" s="3"/>
      <c r="E57" s="70">
        <f t="shared" si="49"/>
      </c>
      <c r="F57" s="46">
        <f t="shared" si="23"/>
      </c>
      <c r="G57" s="88"/>
      <c r="H57" s="66"/>
      <c r="I57" s="94"/>
      <c r="J57" s="94"/>
      <c r="K57" s="92">
        <f t="shared" si="24"/>
        <v>0</v>
      </c>
      <c r="L57" s="19">
        <f t="shared" si="42"/>
      </c>
      <c r="M57" s="92">
        <f t="shared" si="27"/>
        <v>0</v>
      </c>
      <c r="N57" s="94"/>
      <c r="O57" s="92">
        <f t="shared" si="25"/>
        <v>0</v>
      </c>
      <c r="P57" s="92">
        <f t="shared" si="43"/>
      </c>
      <c r="Q57" s="92">
        <f t="shared" si="28"/>
        <v>2E-06</v>
      </c>
      <c r="R57" s="94"/>
      <c r="S57" s="92">
        <f t="shared" si="1"/>
        <v>0</v>
      </c>
      <c r="T57" s="92">
        <f t="shared" si="44"/>
      </c>
      <c r="U57" s="92">
        <f t="shared" si="2"/>
      </c>
      <c r="V57" s="92">
        <f t="shared" si="29"/>
        <v>3E-06</v>
      </c>
      <c r="W57" s="94"/>
      <c r="X57" s="92">
        <f t="shared" si="3"/>
        <v>0</v>
      </c>
      <c r="Y57" s="92">
        <f t="shared" si="4"/>
      </c>
      <c r="Z57" s="92">
        <f t="shared" si="30"/>
        <v>4E-06</v>
      </c>
      <c r="AA57" s="94"/>
      <c r="AB57" s="92">
        <f t="shared" si="5"/>
        <v>0</v>
      </c>
      <c r="AC57" s="92">
        <f t="shared" si="6"/>
      </c>
      <c r="AD57" s="92">
        <f t="shared" si="31"/>
        <v>4.9999999999999996E-06</v>
      </c>
      <c r="AE57" s="94"/>
      <c r="AF57" s="92">
        <f t="shared" si="7"/>
        <v>0</v>
      </c>
      <c r="AG57" s="92">
        <f t="shared" si="8"/>
      </c>
      <c r="AH57" s="92">
        <f t="shared" si="32"/>
        <v>6E-06</v>
      </c>
      <c r="AI57" s="94"/>
      <c r="AJ57" s="92">
        <f t="shared" si="9"/>
        <v>0</v>
      </c>
      <c r="AK57" s="92">
        <f t="shared" si="10"/>
      </c>
      <c r="AL57" s="92">
        <f t="shared" si="33"/>
        <v>7E-06</v>
      </c>
      <c r="AM57" s="94"/>
      <c r="AN57" s="92">
        <f t="shared" si="11"/>
        <v>0</v>
      </c>
      <c r="AO57" s="92">
        <f t="shared" si="12"/>
      </c>
      <c r="AP57" s="92">
        <f t="shared" si="34"/>
        <v>8E-06</v>
      </c>
      <c r="AQ57" s="94"/>
      <c r="AR57" s="92">
        <f t="shared" si="13"/>
        <v>0</v>
      </c>
      <c r="AS57" s="92">
        <f t="shared" si="14"/>
      </c>
      <c r="AT57" s="92">
        <f t="shared" si="35"/>
        <v>9E-06</v>
      </c>
      <c r="AU57" s="94"/>
      <c r="AV57" s="92">
        <f t="shared" si="15"/>
        <v>0</v>
      </c>
      <c r="AW57" s="92">
        <f t="shared" si="16"/>
      </c>
      <c r="AX57" s="92">
        <f t="shared" si="36"/>
        <v>9.999999999999999E-06</v>
      </c>
      <c r="AY57" s="94"/>
      <c r="AZ57" s="92">
        <f t="shared" si="17"/>
        <v>0</v>
      </c>
      <c r="BA57" s="92">
        <f t="shared" si="18"/>
      </c>
      <c r="BB57" s="92">
        <f t="shared" si="37"/>
        <v>1.1E-05</v>
      </c>
      <c r="BC57" s="94"/>
      <c r="BD57" s="92">
        <f t="shared" si="19"/>
        <v>0</v>
      </c>
      <c r="BE57" s="92">
        <f t="shared" si="45"/>
      </c>
      <c r="BF57" s="92">
        <f t="shared" si="38"/>
        <v>1.2E-05</v>
      </c>
      <c r="BG57" s="94"/>
      <c r="BH57" s="92">
        <f t="shared" si="20"/>
        <v>0</v>
      </c>
      <c r="BI57" s="92">
        <f t="shared" si="46"/>
      </c>
      <c r="BJ57" s="92">
        <f t="shared" si="39"/>
        <v>1.3E-05</v>
      </c>
      <c r="BK57" s="94"/>
      <c r="BL57" s="92">
        <f t="shared" si="21"/>
        <v>0</v>
      </c>
      <c r="BM57" s="92">
        <f t="shared" si="47"/>
      </c>
      <c r="BN57" s="92">
        <f t="shared" si="40"/>
        <v>1.4E-05</v>
      </c>
      <c r="BO57" s="94"/>
      <c r="BP57" s="92">
        <f t="shared" si="22"/>
        <v>0</v>
      </c>
      <c r="BQ57" s="92">
        <f t="shared" si="48"/>
      </c>
      <c r="BR57" s="92">
        <f t="shared" si="41"/>
        <v>1.4999999999999999E-05</v>
      </c>
    </row>
    <row r="58" spans="1:70" ht="12.75">
      <c r="A58" s="6">
        <f t="shared" si="26"/>
        <v>46</v>
      </c>
      <c r="B58" s="66"/>
      <c r="C58" s="133"/>
      <c r="D58" s="3"/>
      <c r="E58" s="70">
        <f t="shared" si="49"/>
      </c>
      <c r="F58" s="46">
        <f t="shared" si="23"/>
      </c>
      <c r="G58" s="88"/>
      <c r="H58" s="66"/>
      <c r="I58" s="94"/>
      <c r="J58" s="94"/>
      <c r="K58" s="92">
        <f t="shared" si="24"/>
        <v>0</v>
      </c>
      <c r="L58" s="19">
        <f t="shared" si="42"/>
      </c>
      <c r="M58" s="92">
        <f t="shared" si="27"/>
        <v>0</v>
      </c>
      <c r="N58" s="94"/>
      <c r="O58" s="92">
        <f t="shared" si="25"/>
        <v>0</v>
      </c>
      <c r="P58" s="92">
        <f t="shared" si="43"/>
      </c>
      <c r="Q58" s="92">
        <f t="shared" si="28"/>
        <v>2E-06</v>
      </c>
      <c r="R58" s="94"/>
      <c r="S58" s="92">
        <f t="shared" si="1"/>
        <v>0</v>
      </c>
      <c r="T58" s="92">
        <f t="shared" si="44"/>
      </c>
      <c r="U58" s="92">
        <f t="shared" si="2"/>
      </c>
      <c r="V58" s="92">
        <f t="shared" si="29"/>
        <v>3E-06</v>
      </c>
      <c r="W58" s="94"/>
      <c r="X58" s="92">
        <f t="shared" si="3"/>
        <v>0</v>
      </c>
      <c r="Y58" s="92">
        <f t="shared" si="4"/>
      </c>
      <c r="Z58" s="92">
        <f t="shared" si="30"/>
        <v>4E-06</v>
      </c>
      <c r="AA58" s="94"/>
      <c r="AB58" s="92">
        <f t="shared" si="5"/>
        <v>0</v>
      </c>
      <c r="AC58" s="92">
        <f t="shared" si="6"/>
      </c>
      <c r="AD58" s="92">
        <f t="shared" si="31"/>
        <v>4.9999999999999996E-06</v>
      </c>
      <c r="AE58" s="94"/>
      <c r="AF58" s="92">
        <f t="shared" si="7"/>
        <v>0</v>
      </c>
      <c r="AG58" s="92">
        <f t="shared" si="8"/>
      </c>
      <c r="AH58" s="92">
        <f t="shared" si="32"/>
        <v>6E-06</v>
      </c>
      <c r="AI58" s="94"/>
      <c r="AJ58" s="92">
        <f t="shared" si="9"/>
        <v>0</v>
      </c>
      <c r="AK58" s="92">
        <f t="shared" si="10"/>
      </c>
      <c r="AL58" s="92">
        <f t="shared" si="33"/>
        <v>7E-06</v>
      </c>
      <c r="AM58" s="94"/>
      <c r="AN58" s="92">
        <f t="shared" si="11"/>
        <v>0</v>
      </c>
      <c r="AO58" s="92">
        <f t="shared" si="12"/>
      </c>
      <c r="AP58" s="92">
        <f t="shared" si="34"/>
        <v>8E-06</v>
      </c>
      <c r="AQ58" s="94"/>
      <c r="AR58" s="92">
        <f t="shared" si="13"/>
        <v>0</v>
      </c>
      <c r="AS58" s="92">
        <f t="shared" si="14"/>
      </c>
      <c r="AT58" s="92">
        <f t="shared" si="35"/>
        <v>9E-06</v>
      </c>
      <c r="AU58" s="94"/>
      <c r="AV58" s="92">
        <f t="shared" si="15"/>
        <v>0</v>
      </c>
      <c r="AW58" s="92">
        <f t="shared" si="16"/>
      </c>
      <c r="AX58" s="92">
        <f t="shared" si="36"/>
        <v>9.999999999999999E-06</v>
      </c>
      <c r="AY58" s="94"/>
      <c r="AZ58" s="92">
        <f t="shared" si="17"/>
        <v>0</v>
      </c>
      <c r="BA58" s="92">
        <f t="shared" si="18"/>
      </c>
      <c r="BB58" s="92">
        <f t="shared" si="37"/>
        <v>1.1E-05</v>
      </c>
      <c r="BC58" s="94"/>
      <c r="BD58" s="92">
        <f t="shared" si="19"/>
        <v>0</v>
      </c>
      <c r="BE58" s="92">
        <f t="shared" si="45"/>
      </c>
      <c r="BF58" s="92">
        <f t="shared" si="38"/>
        <v>1.2E-05</v>
      </c>
      <c r="BG58" s="94"/>
      <c r="BH58" s="92">
        <f t="shared" si="20"/>
        <v>0</v>
      </c>
      <c r="BI58" s="92">
        <f t="shared" si="46"/>
      </c>
      <c r="BJ58" s="92">
        <f t="shared" si="39"/>
        <v>1.3E-05</v>
      </c>
      <c r="BK58" s="94"/>
      <c r="BL58" s="92">
        <f t="shared" si="21"/>
        <v>0</v>
      </c>
      <c r="BM58" s="92">
        <f t="shared" si="47"/>
      </c>
      <c r="BN58" s="92">
        <f t="shared" si="40"/>
        <v>1.4E-05</v>
      </c>
      <c r="BO58" s="94"/>
      <c r="BP58" s="92">
        <f t="shared" si="22"/>
        <v>0</v>
      </c>
      <c r="BQ58" s="92">
        <f t="shared" si="48"/>
      </c>
      <c r="BR58" s="92">
        <f t="shared" si="41"/>
        <v>1.4999999999999999E-05</v>
      </c>
    </row>
    <row r="59" spans="1:70" ht="12.75">
      <c r="A59" s="6">
        <f t="shared" si="26"/>
        <v>47</v>
      </c>
      <c r="B59" s="66"/>
      <c r="C59" s="134"/>
      <c r="D59" s="3"/>
      <c r="E59" s="70">
        <f t="shared" si="49"/>
      </c>
      <c r="F59" s="46">
        <f t="shared" si="23"/>
      </c>
      <c r="G59" s="88"/>
      <c r="H59" s="66"/>
      <c r="I59" s="94"/>
      <c r="J59" s="94"/>
      <c r="K59" s="92">
        <f t="shared" si="24"/>
        <v>0</v>
      </c>
      <c r="L59" s="19">
        <f t="shared" si="42"/>
      </c>
      <c r="M59" s="92">
        <f t="shared" si="27"/>
        <v>0</v>
      </c>
      <c r="N59" s="94"/>
      <c r="O59" s="92">
        <f t="shared" si="25"/>
        <v>0</v>
      </c>
      <c r="P59" s="92">
        <f t="shared" si="43"/>
      </c>
      <c r="Q59" s="92">
        <f t="shared" si="28"/>
        <v>2E-06</v>
      </c>
      <c r="R59" s="94"/>
      <c r="S59" s="92">
        <f t="shared" si="1"/>
        <v>0</v>
      </c>
      <c r="T59" s="92">
        <f t="shared" si="44"/>
      </c>
      <c r="U59" s="92">
        <f t="shared" si="2"/>
      </c>
      <c r="V59" s="92">
        <f t="shared" si="29"/>
        <v>3E-06</v>
      </c>
      <c r="W59" s="94"/>
      <c r="X59" s="92">
        <f t="shared" si="3"/>
        <v>0</v>
      </c>
      <c r="Y59" s="92">
        <f t="shared" si="4"/>
      </c>
      <c r="Z59" s="92">
        <f t="shared" si="30"/>
        <v>4E-06</v>
      </c>
      <c r="AA59" s="94"/>
      <c r="AB59" s="92">
        <f t="shared" si="5"/>
        <v>0</v>
      </c>
      <c r="AC59" s="92">
        <f t="shared" si="6"/>
      </c>
      <c r="AD59" s="92">
        <f t="shared" si="31"/>
        <v>4.9999999999999996E-06</v>
      </c>
      <c r="AE59" s="94"/>
      <c r="AF59" s="92">
        <f t="shared" si="7"/>
        <v>0</v>
      </c>
      <c r="AG59" s="92">
        <f t="shared" si="8"/>
      </c>
      <c r="AH59" s="92">
        <f t="shared" si="32"/>
        <v>6E-06</v>
      </c>
      <c r="AI59" s="94"/>
      <c r="AJ59" s="92">
        <f t="shared" si="9"/>
        <v>0</v>
      </c>
      <c r="AK59" s="92">
        <f t="shared" si="10"/>
      </c>
      <c r="AL59" s="92">
        <f t="shared" si="33"/>
        <v>7E-06</v>
      </c>
      <c r="AM59" s="94"/>
      <c r="AN59" s="92">
        <f t="shared" si="11"/>
        <v>0</v>
      </c>
      <c r="AO59" s="92">
        <f t="shared" si="12"/>
      </c>
      <c r="AP59" s="92">
        <f t="shared" si="34"/>
        <v>8E-06</v>
      </c>
      <c r="AQ59" s="94"/>
      <c r="AR59" s="92">
        <f t="shared" si="13"/>
        <v>0</v>
      </c>
      <c r="AS59" s="92">
        <f t="shared" si="14"/>
      </c>
      <c r="AT59" s="92">
        <f t="shared" si="35"/>
        <v>9E-06</v>
      </c>
      <c r="AU59" s="94"/>
      <c r="AV59" s="92">
        <f t="shared" si="15"/>
        <v>0</v>
      </c>
      <c r="AW59" s="92">
        <f t="shared" si="16"/>
      </c>
      <c r="AX59" s="92">
        <f t="shared" si="36"/>
        <v>9.999999999999999E-06</v>
      </c>
      <c r="AY59" s="94"/>
      <c r="AZ59" s="92">
        <f t="shared" si="17"/>
        <v>0</v>
      </c>
      <c r="BA59" s="92">
        <f t="shared" si="18"/>
      </c>
      <c r="BB59" s="92">
        <f t="shared" si="37"/>
        <v>1.1E-05</v>
      </c>
      <c r="BC59" s="94"/>
      <c r="BD59" s="92">
        <f t="shared" si="19"/>
        <v>0</v>
      </c>
      <c r="BE59" s="92">
        <f t="shared" si="45"/>
      </c>
      <c r="BF59" s="92">
        <f t="shared" si="38"/>
        <v>1.2E-05</v>
      </c>
      <c r="BG59" s="94"/>
      <c r="BH59" s="92">
        <f t="shared" si="20"/>
        <v>0</v>
      </c>
      <c r="BI59" s="92">
        <f t="shared" si="46"/>
      </c>
      <c r="BJ59" s="92">
        <f t="shared" si="39"/>
        <v>1.3E-05</v>
      </c>
      <c r="BK59" s="94"/>
      <c r="BL59" s="92">
        <f t="shared" si="21"/>
        <v>0</v>
      </c>
      <c r="BM59" s="92">
        <f t="shared" si="47"/>
      </c>
      <c r="BN59" s="92">
        <f t="shared" si="40"/>
        <v>1.4E-05</v>
      </c>
      <c r="BO59" s="94"/>
      <c r="BP59" s="92">
        <f t="shared" si="22"/>
        <v>0</v>
      </c>
      <c r="BQ59" s="92">
        <f t="shared" si="48"/>
      </c>
      <c r="BR59" s="92">
        <f t="shared" si="41"/>
        <v>1.4999999999999999E-05</v>
      </c>
    </row>
    <row r="60" spans="1:70" ht="12.75">
      <c r="A60" s="6">
        <f t="shared" si="26"/>
        <v>48</v>
      </c>
      <c r="B60" s="66"/>
      <c r="C60" s="133"/>
      <c r="D60" s="3"/>
      <c r="E60" s="70">
        <f t="shared" si="49"/>
      </c>
      <c r="F60" s="46">
        <f t="shared" si="23"/>
      </c>
      <c r="G60" s="88"/>
      <c r="H60" s="66"/>
      <c r="I60" s="94"/>
      <c r="J60" s="94"/>
      <c r="K60" s="92">
        <f t="shared" si="24"/>
        <v>0</v>
      </c>
      <c r="L60" s="19">
        <f t="shared" si="42"/>
      </c>
      <c r="M60" s="92">
        <f t="shared" si="27"/>
        <v>0</v>
      </c>
      <c r="N60" s="94"/>
      <c r="O60" s="92">
        <f t="shared" si="25"/>
        <v>0</v>
      </c>
      <c r="P60" s="92">
        <f t="shared" si="43"/>
      </c>
      <c r="Q60" s="92">
        <f t="shared" si="28"/>
        <v>2E-06</v>
      </c>
      <c r="R60" s="94"/>
      <c r="S60" s="92">
        <f t="shared" si="1"/>
        <v>0</v>
      </c>
      <c r="T60" s="92">
        <f t="shared" si="44"/>
      </c>
      <c r="U60" s="92">
        <f t="shared" si="2"/>
      </c>
      <c r="V60" s="92">
        <f t="shared" si="29"/>
        <v>3E-06</v>
      </c>
      <c r="W60" s="94"/>
      <c r="X60" s="92">
        <f t="shared" si="3"/>
        <v>0</v>
      </c>
      <c r="Y60" s="92">
        <f t="shared" si="4"/>
      </c>
      <c r="Z60" s="92">
        <f t="shared" si="30"/>
        <v>4E-06</v>
      </c>
      <c r="AA60" s="94"/>
      <c r="AB60" s="92">
        <f t="shared" si="5"/>
        <v>0</v>
      </c>
      <c r="AC60" s="92">
        <f t="shared" si="6"/>
      </c>
      <c r="AD60" s="92">
        <f t="shared" si="31"/>
        <v>4.9999999999999996E-06</v>
      </c>
      <c r="AE60" s="94"/>
      <c r="AF60" s="92">
        <f t="shared" si="7"/>
        <v>0</v>
      </c>
      <c r="AG60" s="92">
        <f t="shared" si="8"/>
      </c>
      <c r="AH60" s="92">
        <f t="shared" si="32"/>
        <v>6E-06</v>
      </c>
      <c r="AI60" s="94"/>
      <c r="AJ60" s="92">
        <f t="shared" si="9"/>
        <v>0</v>
      </c>
      <c r="AK60" s="92">
        <f t="shared" si="10"/>
      </c>
      <c r="AL60" s="92">
        <f t="shared" si="33"/>
        <v>7E-06</v>
      </c>
      <c r="AM60" s="94"/>
      <c r="AN60" s="92">
        <f t="shared" si="11"/>
        <v>0</v>
      </c>
      <c r="AO60" s="92">
        <f t="shared" si="12"/>
      </c>
      <c r="AP60" s="92">
        <f t="shared" si="34"/>
        <v>8E-06</v>
      </c>
      <c r="AQ60" s="94"/>
      <c r="AR60" s="92">
        <f t="shared" si="13"/>
        <v>0</v>
      </c>
      <c r="AS60" s="92">
        <f t="shared" si="14"/>
      </c>
      <c r="AT60" s="92">
        <f t="shared" si="35"/>
        <v>9E-06</v>
      </c>
      <c r="AU60" s="94"/>
      <c r="AV60" s="92">
        <f t="shared" si="15"/>
        <v>0</v>
      </c>
      <c r="AW60" s="92">
        <f t="shared" si="16"/>
      </c>
      <c r="AX60" s="92">
        <f t="shared" si="36"/>
        <v>9.999999999999999E-06</v>
      </c>
      <c r="AY60" s="94"/>
      <c r="AZ60" s="92">
        <f t="shared" si="17"/>
        <v>0</v>
      </c>
      <c r="BA60" s="92">
        <f t="shared" si="18"/>
      </c>
      <c r="BB60" s="92">
        <f t="shared" si="37"/>
        <v>1.1E-05</v>
      </c>
      <c r="BC60" s="94"/>
      <c r="BD60" s="92">
        <f t="shared" si="19"/>
        <v>0</v>
      </c>
      <c r="BE60" s="92">
        <f t="shared" si="45"/>
      </c>
      <c r="BF60" s="92">
        <f t="shared" si="38"/>
        <v>1.2E-05</v>
      </c>
      <c r="BG60" s="94"/>
      <c r="BH60" s="92">
        <f t="shared" si="20"/>
        <v>0</v>
      </c>
      <c r="BI60" s="92">
        <f t="shared" si="46"/>
      </c>
      <c r="BJ60" s="92">
        <f t="shared" si="39"/>
        <v>1.3E-05</v>
      </c>
      <c r="BK60" s="94"/>
      <c r="BL60" s="92">
        <f t="shared" si="21"/>
        <v>0</v>
      </c>
      <c r="BM60" s="92">
        <f t="shared" si="47"/>
      </c>
      <c r="BN60" s="92">
        <f t="shared" si="40"/>
        <v>1.4E-05</v>
      </c>
      <c r="BO60" s="94"/>
      <c r="BP60" s="92">
        <f t="shared" si="22"/>
        <v>0</v>
      </c>
      <c r="BQ60" s="92">
        <f t="shared" si="48"/>
      </c>
      <c r="BR60" s="92">
        <f t="shared" si="41"/>
        <v>1.4999999999999999E-05</v>
      </c>
    </row>
    <row r="61" spans="1:70" ht="12.75">
      <c r="A61" s="6">
        <f t="shared" si="26"/>
        <v>49</v>
      </c>
      <c r="B61" s="66"/>
      <c r="C61" s="133"/>
      <c r="D61" s="3"/>
      <c r="E61" s="70">
        <f t="shared" si="49"/>
      </c>
      <c r="F61" s="46">
        <f t="shared" si="23"/>
      </c>
      <c r="G61" s="88"/>
      <c r="H61" s="66"/>
      <c r="I61" s="94"/>
      <c r="J61" s="94"/>
      <c r="K61" s="92">
        <f t="shared" si="24"/>
        <v>0</v>
      </c>
      <c r="L61" s="19">
        <f t="shared" si="42"/>
      </c>
      <c r="M61" s="92">
        <f t="shared" si="27"/>
        <v>0</v>
      </c>
      <c r="N61" s="94"/>
      <c r="O61" s="92">
        <f t="shared" si="25"/>
        <v>0</v>
      </c>
      <c r="P61" s="92">
        <f t="shared" si="43"/>
      </c>
      <c r="Q61" s="92">
        <f t="shared" si="28"/>
        <v>2E-06</v>
      </c>
      <c r="R61" s="94"/>
      <c r="S61" s="92">
        <f t="shared" si="1"/>
        <v>0</v>
      </c>
      <c r="T61" s="92">
        <f t="shared" si="44"/>
      </c>
      <c r="U61" s="92">
        <f t="shared" si="2"/>
      </c>
      <c r="V61" s="92">
        <f t="shared" si="29"/>
        <v>3E-06</v>
      </c>
      <c r="W61" s="94"/>
      <c r="X61" s="92">
        <f t="shared" si="3"/>
        <v>0</v>
      </c>
      <c r="Y61" s="92">
        <f t="shared" si="4"/>
      </c>
      <c r="Z61" s="92">
        <f t="shared" si="30"/>
        <v>4E-06</v>
      </c>
      <c r="AA61" s="94"/>
      <c r="AB61" s="92">
        <f t="shared" si="5"/>
        <v>0</v>
      </c>
      <c r="AC61" s="92">
        <f t="shared" si="6"/>
      </c>
      <c r="AD61" s="92">
        <f t="shared" si="31"/>
        <v>4.9999999999999996E-06</v>
      </c>
      <c r="AE61" s="94"/>
      <c r="AF61" s="92">
        <f t="shared" si="7"/>
        <v>0</v>
      </c>
      <c r="AG61" s="92">
        <f t="shared" si="8"/>
      </c>
      <c r="AH61" s="92">
        <f t="shared" si="32"/>
        <v>6E-06</v>
      </c>
      <c r="AI61" s="94"/>
      <c r="AJ61" s="92">
        <f t="shared" si="9"/>
        <v>0</v>
      </c>
      <c r="AK61" s="92">
        <f t="shared" si="10"/>
      </c>
      <c r="AL61" s="92">
        <f t="shared" si="33"/>
        <v>7E-06</v>
      </c>
      <c r="AM61" s="94"/>
      <c r="AN61" s="92">
        <f t="shared" si="11"/>
        <v>0</v>
      </c>
      <c r="AO61" s="92">
        <f t="shared" si="12"/>
      </c>
      <c r="AP61" s="92">
        <f t="shared" si="34"/>
        <v>8E-06</v>
      </c>
      <c r="AQ61" s="94"/>
      <c r="AR61" s="92">
        <f t="shared" si="13"/>
        <v>0</v>
      </c>
      <c r="AS61" s="92">
        <f t="shared" si="14"/>
      </c>
      <c r="AT61" s="92">
        <f t="shared" si="35"/>
        <v>9E-06</v>
      </c>
      <c r="AU61" s="94"/>
      <c r="AV61" s="92">
        <f t="shared" si="15"/>
        <v>0</v>
      </c>
      <c r="AW61" s="92">
        <f t="shared" si="16"/>
      </c>
      <c r="AX61" s="92">
        <f t="shared" si="36"/>
        <v>9.999999999999999E-06</v>
      </c>
      <c r="AY61" s="94"/>
      <c r="AZ61" s="92">
        <f t="shared" si="17"/>
        <v>0</v>
      </c>
      <c r="BA61" s="92">
        <f t="shared" si="18"/>
      </c>
      <c r="BB61" s="92">
        <f t="shared" si="37"/>
        <v>1.1E-05</v>
      </c>
      <c r="BC61" s="94"/>
      <c r="BD61" s="92">
        <f t="shared" si="19"/>
        <v>0</v>
      </c>
      <c r="BE61" s="92">
        <f t="shared" si="45"/>
      </c>
      <c r="BF61" s="92">
        <f t="shared" si="38"/>
        <v>1.2E-05</v>
      </c>
      <c r="BG61" s="94"/>
      <c r="BH61" s="92">
        <f t="shared" si="20"/>
        <v>0</v>
      </c>
      <c r="BI61" s="92">
        <f t="shared" si="46"/>
      </c>
      <c r="BJ61" s="92">
        <f t="shared" si="39"/>
        <v>1.3E-05</v>
      </c>
      <c r="BK61" s="94"/>
      <c r="BL61" s="92">
        <f t="shared" si="21"/>
        <v>0</v>
      </c>
      <c r="BM61" s="92">
        <f t="shared" si="47"/>
      </c>
      <c r="BN61" s="92">
        <f t="shared" si="40"/>
        <v>1.4E-05</v>
      </c>
      <c r="BO61" s="94"/>
      <c r="BP61" s="92">
        <f t="shared" si="22"/>
        <v>0</v>
      </c>
      <c r="BQ61" s="92">
        <f t="shared" si="48"/>
      </c>
      <c r="BR61" s="92">
        <f t="shared" si="41"/>
        <v>1.4999999999999999E-05</v>
      </c>
    </row>
    <row r="62" spans="1:70" ht="12.75">
      <c r="A62" s="6">
        <f t="shared" si="26"/>
        <v>50</v>
      </c>
      <c r="B62" s="66"/>
      <c r="C62" s="133"/>
      <c r="D62" s="3"/>
      <c r="E62" s="70">
        <f t="shared" si="49"/>
      </c>
      <c r="F62" s="46">
        <f t="shared" si="23"/>
      </c>
      <c r="G62" s="88"/>
      <c r="H62" s="21"/>
      <c r="I62" s="94"/>
      <c r="J62" s="94"/>
      <c r="K62" s="92">
        <f t="shared" si="24"/>
        <v>0</v>
      </c>
      <c r="L62" s="19">
        <f t="shared" si="42"/>
      </c>
      <c r="M62" s="92">
        <f t="shared" si="27"/>
        <v>0</v>
      </c>
      <c r="N62" s="94"/>
      <c r="O62" s="92">
        <f t="shared" si="25"/>
        <v>0</v>
      </c>
      <c r="P62" s="92">
        <f t="shared" si="43"/>
      </c>
      <c r="Q62" s="92">
        <f t="shared" si="28"/>
        <v>2E-06</v>
      </c>
      <c r="R62" s="94"/>
      <c r="S62" s="92">
        <f t="shared" si="1"/>
        <v>0</v>
      </c>
      <c r="T62" s="92">
        <f t="shared" si="44"/>
      </c>
      <c r="U62" s="92">
        <f t="shared" si="2"/>
      </c>
      <c r="V62" s="92">
        <f t="shared" si="29"/>
        <v>3E-06</v>
      </c>
      <c r="W62" s="94"/>
      <c r="X62" s="92">
        <f t="shared" si="3"/>
        <v>0</v>
      </c>
      <c r="Y62" s="92">
        <f t="shared" si="4"/>
      </c>
      <c r="Z62" s="92">
        <f t="shared" si="30"/>
        <v>4E-06</v>
      </c>
      <c r="AA62" s="94"/>
      <c r="AB62" s="92">
        <f t="shared" si="5"/>
        <v>0</v>
      </c>
      <c r="AC62" s="92">
        <f t="shared" si="6"/>
      </c>
      <c r="AD62" s="92">
        <f t="shared" si="31"/>
        <v>4.9999999999999996E-06</v>
      </c>
      <c r="AE62" s="94"/>
      <c r="AF62" s="92">
        <f t="shared" si="7"/>
        <v>0</v>
      </c>
      <c r="AG62" s="92">
        <f t="shared" si="8"/>
      </c>
      <c r="AH62" s="92">
        <f t="shared" si="32"/>
        <v>6E-06</v>
      </c>
      <c r="AI62" s="94"/>
      <c r="AJ62" s="92">
        <f t="shared" si="9"/>
        <v>0</v>
      </c>
      <c r="AK62" s="92">
        <f t="shared" si="10"/>
      </c>
      <c r="AL62" s="92">
        <f t="shared" si="33"/>
        <v>7E-06</v>
      </c>
      <c r="AM62" s="94"/>
      <c r="AN62" s="92">
        <f t="shared" si="11"/>
        <v>0</v>
      </c>
      <c r="AO62" s="92">
        <f t="shared" si="12"/>
      </c>
      <c r="AP62" s="92">
        <f t="shared" si="34"/>
        <v>8E-06</v>
      </c>
      <c r="AQ62" s="94"/>
      <c r="AR62" s="92">
        <f t="shared" si="13"/>
        <v>0</v>
      </c>
      <c r="AS62" s="92">
        <f t="shared" si="14"/>
      </c>
      <c r="AT62" s="92">
        <f t="shared" si="35"/>
        <v>9E-06</v>
      </c>
      <c r="AU62" s="94"/>
      <c r="AV62" s="92">
        <f t="shared" si="15"/>
        <v>0</v>
      </c>
      <c r="AW62" s="92">
        <f t="shared" si="16"/>
      </c>
      <c r="AX62" s="92">
        <f t="shared" si="36"/>
        <v>9.999999999999999E-06</v>
      </c>
      <c r="AY62" s="94"/>
      <c r="AZ62" s="92">
        <f t="shared" si="17"/>
        <v>0</v>
      </c>
      <c r="BA62" s="92">
        <f t="shared" si="18"/>
      </c>
      <c r="BB62" s="92">
        <f t="shared" si="37"/>
        <v>1.1E-05</v>
      </c>
      <c r="BC62" s="94"/>
      <c r="BD62" s="92">
        <f t="shared" si="19"/>
        <v>0</v>
      </c>
      <c r="BE62" s="92">
        <f t="shared" si="45"/>
      </c>
      <c r="BF62" s="92">
        <f t="shared" si="38"/>
        <v>1.2E-05</v>
      </c>
      <c r="BG62" s="94"/>
      <c r="BH62" s="92">
        <f t="shared" si="20"/>
        <v>0</v>
      </c>
      <c r="BI62" s="92">
        <f t="shared" si="46"/>
      </c>
      <c r="BJ62" s="92">
        <f t="shared" si="39"/>
        <v>1.3E-05</v>
      </c>
      <c r="BK62" s="94"/>
      <c r="BL62" s="92">
        <f t="shared" si="21"/>
        <v>0</v>
      </c>
      <c r="BM62" s="92">
        <f t="shared" si="47"/>
      </c>
      <c r="BN62" s="92">
        <f t="shared" si="40"/>
        <v>1.4E-05</v>
      </c>
      <c r="BO62" s="94"/>
      <c r="BP62" s="92">
        <f t="shared" si="22"/>
        <v>0</v>
      </c>
      <c r="BQ62" s="92">
        <f t="shared" si="48"/>
      </c>
      <c r="BR62" s="92">
        <f t="shared" si="41"/>
        <v>1.4999999999999999E-05</v>
      </c>
    </row>
    <row r="63" spans="1:70" ht="12.75">
      <c r="A63" s="6">
        <f t="shared" si="26"/>
        <v>51</v>
      </c>
      <c r="B63" s="66"/>
      <c r="C63" s="133"/>
      <c r="D63" s="3"/>
      <c r="E63" s="70">
        <f t="shared" si="49"/>
      </c>
      <c r="F63" s="46">
        <f t="shared" si="23"/>
      </c>
      <c r="G63" s="88"/>
      <c r="H63" s="66"/>
      <c r="I63" s="94"/>
      <c r="J63" s="94"/>
      <c r="K63" s="92">
        <f t="shared" si="24"/>
        <v>0</v>
      </c>
      <c r="L63" s="19">
        <f t="shared" si="42"/>
      </c>
      <c r="M63" s="92">
        <f t="shared" si="27"/>
        <v>0</v>
      </c>
      <c r="N63" s="94"/>
      <c r="O63" s="92">
        <f t="shared" si="25"/>
        <v>0</v>
      </c>
      <c r="P63" s="92">
        <f t="shared" si="43"/>
      </c>
      <c r="Q63" s="92">
        <f t="shared" si="28"/>
        <v>2E-06</v>
      </c>
      <c r="R63" s="94"/>
      <c r="S63" s="92">
        <f t="shared" si="1"/>
        <v>0</v>
      </c>
      <c r="T63" s="92">
        <f t="shared" si="44"/>
      </c>
      <c r="U63" s="92">
        <f t="shared" si="2"/>
      </c>
      <c r="V63" s="92">
        <f t="shared" si="29"/>
        <v>3E-06</v>
      </c>
      <c r="W63" s="94"/>
      <c r="X63" s="92">
        <f t="shared" si="3"/>
        <v>0</v>
      </c>
      <c r="Y63" s="92">
        <f t="shared" si="4"/>
      </c>
      <c r="Z63" s="92">
        <f t="shared" si="30"/>
        <v>4E-06</v>
      </c>
      <c r="AA63" s="94"/>
      <c r="AB63" s="92">
        <f t="shared" si="5"/>
        <v>0</v>
      </c>
      <c r="AC63" s="92">
        <f t="shared" si="6"/>
      </c>
      <c r="AD63" s="92">
        <f t="shared" si="31"/>
        <v>4.9999999999999996E-06</v>
      </c>
      <c r="AE63" s="94"/>
      <c r="AF63" s="92">
        <f t="shared" si="7"/>
        <v>0</v>
      </c>
      <c r="AG63" s="92">
        <f t="shared" si="8"/>
      </c>
      <c r="AH63" s="92">
        <f t="shared" si="32"/>
        <v>6E-06</v>
      </c>
      <c r="AI63" s="94"/>
      <c r="AJ63" s="92">
        <f t="shared" si="9"/>
        <v>0</v>
      </c>
      <c r="AK63" s="92">
        <f t="shared" si="10"/>
      </c>
      <c r="AL63" s="92">
        <f t="shared" si="33"/>
        <v>7E-06</v>
      </c>
      <c r="AM63" s="94"/>
      <c r="AN63" s="92">
        <f t="shared" si="11"/>
        <v>0</v>
      </c>
      <c r="AO63" s="92">
        <f t="shared" si="12"/>
      </c>
      <c r="AP63" s="92">
        <f t="shared" si="34"/>
        <v>8E-06</v>
      </c>
      <c r="AQ63" s="94"/>
      <c r="AR63" s="92">
        <f t="shared" si="13"/>
        <v>0</v>
      </c>
      <c r="AS63" s="92">
        <f t="shared" si="14"/>
      </c>
      <c r="AT63" s="92">
        <f t="shared" si="35"/>
        <v>9E-06</v>
      </c>
      <c r="AU63" s="94"/>
      <c r="AV63" s="92">
        <f t="shared" si="15"/>
        <v>0</v>
      </c>
      <c r="AW63" s="92">
        <f t="shared" si="16"/>
      </c>
      <c r="AX63" s="92">
        <f t="shared" si="36"/>
        <v>9.999999999999999E-06</v>
      </c>
      <c r="AY63" s="94"/>
      <c r="AZ63" s="92">
        <f t="shared" si="17"/>
        <v>0</v>
      </c>
      <c r="BA63" s="92">
        <f t="shared" si="18"/>
      </c>
      <c r="BB63" s="92">
        <f t="shared" si="37"/>
        <v>1.1E-05</v>
      </c>
      <c r="BC63" s="94"/>
      <c r="BD63" s="92">
        <f t="shared" si="19"/>
        <v>0</v>
      </c>
      <c r="BE63" s="92">
        <f t="shared" si="45"/>
      </c>
      <c r="BF63" s="92">
        <f t="shared" si="38"/>
        <v>1.2E-05</v>
      </c>
      <c r="BG63" s="94"/>
      <c r="BH63" s="92">
        <f t="shared" si="20"/>
        <v>0</v>
      </c>
      <c r="BI63" s="92">
        <f t="shared" si="46"/>
      </c>
      <c r="BJ63" s="92">
        <f t="shared" si="39"/>
        <v>1.3E-05</v>
      </c>
      <c r="BK63" s="94"/>
      <c r="BL63" s="92">
        <f t="shared" si="21"/>
        <v>0</v>
      </c>
      <c r="BM63" s="92">
        <f t="shared" si="47"/>
      </c>
      <c r="BN63" s="92">
        <f t="shared" si="40"/>
        <v>1.4E-05</v>
      </c>
      <c r="BO63" s="94"/>
      <c r="BP63" s="92">
        <f t="shared" si="22"/>
        <v>0</v>
      </c>
      <c r="BQ63" s="92">
        <f t="shared" si="48"/>
      </c>
      <c r="BR63" s="92">
        <f t="shared" si="41"/>
        <v>1.4999999999999999E-05</v>
      </c>
    </row>
    <row r="64" spans="1:70" ht="12.75">
      <c r="A64" s="6">
        <f t="shared" si="26"/>
        <v>52</v>
      </c>
      <c r="B64" s="66"/>
      <c r="C64" s="133"/>
      <c r="D64" s="3"/>
      <c r="E64" s="70">
        <f t="shared" si="49"/>
      </c>
      <c r="F64" s="46">
        <f t="shared" si="23"/>
      </c>
      <c r="G64" s="88"/>
      <c r="H64" s="66"/>
      <c r="I64" s="94"/>
      <c r="J64" s="94"/>
      <c r="K64" s="92">
        <f t="shared" si="24"/>
        <v>0</v>
      </c>
      <c r="L64" s="19">
        <f t="shared" si="42"/>
      </c>
      <c r="M64" s="92">
        <f t="shared" si="27"/>
        <v>0</v>
      </c>
      <c r="N64" s="94"/>
      <c r="O64" s="92">
        <f t="shared" si="25"/>
        <v>0</v>
      </c>
      <c r="P64" s="92">
        <f t="shared" si="43"/>
      </c>
      <c r="Q64" s="92">
        <f t="shared" si="28"/>
        <v>2E-06</v>
      </c>
      <c r="R64" s="94"/>
      <c r="S64" s="92">
        <f t="shared" si="1"/>
        <v>0</v>
      </c>
      <c r="T64" s="92">
        <f t="shared" si="44"/>
      </c>
      <c r="U64" s="92">
        <f t="shared" si="2"/>
      </c>
      <c r="V64" s="92">
        <f t="shared" si="29"/>
        <v>3E-06</v>
      </c>
      <c r="W64" s="94"/>
      <c r="X64" s="92">
        <f t="shared" si="3"/>
        <v>0</v>
      </c>
      <c r="Y64" s="92">
        <f t="shared" si="4"/>
      </c>
      <c r="Z64" s="92">
        <f t="shared" si="30"/>
        <v>4E-06</v>
      </c>
      <c r="AA64" s="94"/>
      <c r="AB64" s="92">
        <f t="shared" si="5"/>
        <v>0</v>
      </c>
      <c r="AC64" s="92">
        <f t="shared" si="6"/>
      </c>
      <c r="AD64" s="92">
        <f t="shared" si="31"/>
        <v>4.9999999999999996E-06</v>
      </c>
      <c r="AE64" s="94"/>
      <c r="AF64" s="92">
        <f t="shared" si="7"/>
        <v>0</v>
      </c>
      <c r="AG64" s="92">
        <f t="shared" si="8"/>
      </c>
      <c r="AH64" s="92">
        <f t="shared" si="32"/>
        <v>6E-06</v>
      </c>
      <c r="AI64" s="94"/>
      <c r="AJ64" s="92">
        <f t="shared" si="9"/>
        <v>0</v>
      </c>
      <c r="AK64" s="92">
        <f t="shared" si="10"/>
      </c>
      <c r="AL64" s="92">
        <f t="shared" si="33"/>
        <v>7E-06</v>
      </c>
      <c r="AM64" s="94"/>
      <c r="AN64" s="92">
        <f t="shared" si="11"/>
        <v>0</v>
      </c>
      <c r="AO64" s="92">
        <f t="shared" si="12"/>
      </c>
      <c r="AP64" s="92">
        <f t="shared" si="34"/>
        <v>8E-06</v>
      </c>
      <c r="AQ64" s="94"/>
      <c r="AR64" s="92">
        <f t="shared" si="13"/>
        <v>0</v>
      </c>
      <c r="AS64" s="92">
        <f t="shared" si="14"/>
      </c>
      <c r="AT64" s="92">
        <f t="shared" si="35"/>
        <v>9E-06</v>
      </c>
      <c r="AU64" s="94"/>
      <c r="AV64" s="92">
        <f t="shared" si="15"/>
        <v>0</v>
      </c>
      <c r="AW64" s="92">
        <f t="shared" si="16"/>
      </c>
      <c r="AX64" s="92">
        <f t="shared" si="36"/>
        <v>9.999999999999999E-06</v>
      </c>
      <c r="AY64" s="94"/>
      <c r="AZ64" s="92">
        <f t="shared" si="17"/>
        <v>0</v>
      </c>
      <c r="BA64" s="92">
        <f t="shared" si="18"/>
      </c>
      <c r="BB64" s="92">
        <f t="shared" si="37"/>
        <v>1.1E-05</v>
      </c>
      <c r="BC64" s="94"/>
      <c r="BD64" s="92">
        <f t="shared" si="19"/>
        <v>0</v>
      </c>
      <c r="BE64" s="92">
        <f t="shared" si="45"/>
      </c>
      <c r="BF64" s="92">
        <f t="shared" si="38"/>
        <v>1.2E-05</v>
      </c>
      <c r="BG64" s="94"/>
      <c r="BH64" s="92">
        <f t="shared" si="20"/>
        <v>0</v>
      </c>
      <c r="BI64" s="92">
        <f t="shared" si="46"/>
      </c>
      <c r="BJ64" s="92">
        <f t="shared" si="39"/>
        <v>1.3E-05</v>
      </c>
      <c r="BK64" s="94"/>
      <c r="BL64" s="92">
        <f t="shared" si="21"/>
        <v>0</v>
      </c>
      <c r="BM64" s="92">
        <f t="shared" si="47"/>
      </c>
      <c r="BN64" s="92">
        <f t="shared" si="40"/>
        <v>1.4E-05</v>
      </c>
      <c r="BO64" s="94"/>
      <c r="BP64" s="92">
        <f t="shared" si="22"/>
        <v>0</v>
      </c>
      <c r="BQ64" s="92">
        <f t="shared" si="48"/>
      </c>
      <c r="BR64" s="92">
        <f t="shared" si="41"/>
        <v>1.4999999999999999E-05</v>
      </c>
    </row>
    <row r="65" spans="1:70" ht="12.75">
      <c r="A65" s="6">
        <f t="shared" si="26"/>
        <v>53</v>
      </c>
      <c r="B65" s="66"/>
      <c r="C65" s="133"/>
      <c r="D65" s="3"/>
      <c r="E65" s="70">
        <f t="shared" si="49"/>
      </c>
      <c r="F65" s="46">
        <f t="shared" si="23"/>
      </c>
      <c r="G65" s="88"/>
      <c r="H65" s="21"/>
      <c r="I65" s="94"/>
      <c r="J65" s="94"/>
      <c r="K65" s="92">
        <f t="shared" si="24"/>
        <v>0</v>
      </c>
      <c r="L65" s="19">
        <f t="shared" si="42"/>
      </c>
      <c r="M65" s="92">
        <f t="shared" si="27"/>
        <v>0</v>
      </c>
      <c r="N65" s="94"/>
      <c r="O65" s="92">
        <f t="shared" si="25"/>
        <v>0</v>
      </c>
      <c r="P65" s="92">
        <f t="shared" si="43"/>
      </c>
      <c r="Q65" s="92">
        <f t="shared" si="28"/>
        <v>2E-06</v>
      </c>
      <c r="R65" s="94"/>
      <c r="S65" s="92">
        <f t="shared" si="1"/>
        <v>0</v>
      </c>
      <c r="T65" s="92">
        <f t="shared" si="44"/>
      </c>
      <c r="U65" s="92">
        <f t="shared" si="2"/>
      </c>
      <c r="V65" s="92">
        <f t="shared" si="29"/>
        <v>3E-06</v>
      </c>
      <c r="W65" s="94"/>
      <c r="X65" s="92">
        <f t="shared" si="3"/>
        <v>0</v>
      </c>
      <c r="Y65" s="92">
        <f t="shared" si="4"/>
      </c>
      <c r="Z65" s="92">
        <f t="shared" si="30"/>
        <v>4E-06</v>
      </c>
      <c r="AA65" s="94"/>
      <c r="AB65" s="92">
        <f t="shared" si="5"/>
        <v>0</v>
      </c>
      <c r="AC65" s="92">
        <f t="shared" si="6"/>
      </c>
      <c r="AD65" s="92">
        <f t="shared" si="31"/>
        <v>4.9999999999999996E-06</v>
      </c>
      <c r="AE65" s="94"/>
      <c r="AF65" s="92">
        <f t="shared" si="7"/>
        <v>0</v>
      </c>
      <c r="AG65" s="92">
        <f t="shared" si="8"/>
      </c>
      <c r="AH65" s="92">
        <f t="shared" si="32"/>
        <v>6E-06</v>
      </c>
      <c r="AI65" s="94"/>
      <c r="AJ65" s="92">
        <f t="shared" si="9"/>
        <v>0</v>
      </c>
      <c r="AK65" s="92">
        <f t="shared" si="10"/>
      </c>
      <c r="AL65" s="92">
        <f t="shared" si="33"/>
        <v>7E-06</v>
      </c>
      <c r="AM65" s="94"/>
      <c r="AN65" s="92">
        <f t="shared" si="11"/>
        <v>0</v>
      </c>
      <c r="AO65" s="92">
        <f t="shared" si="12"/>
      </c>
      <c r="AP65" s="92">
        <f t="shared" si="34"/>
        <v>8E-06</v>
      </c>
      <c r="AQ65" s="94"/>
      <c r="AR65" s="92">
        <f t="shared" si="13"/>
        <v>0</v>
      </c>
      <c r="AS65" s="92">
        <f t="shared" si="14"/>
      </c>
      <c r="AT65" s="92">
        <f t="shared" si="35"/>
        <v>9E-06</v>
      </c>
      <c r="AU65" s="94"/>
      <c r="AV65" s="92">
        <f t="shared" si="15"/>
        <v>0</v>
      </c>
      <c r="AW65" s="92">
        <f t="shared" si="16"/>
      </c>
      <c r="AX65" s="92">
        <f t="shared" si="36"/>
        <v>9.999999999999999E-06</v>
      </c>
      <c r="AY65" s="94"/>
      <c r="AZ65" s="92">
        <f t="shared" si="17"/>
        <v>0</v>
      </c>
      <c r="BA65" s="92">
        <f t="shared" si="18"/>
      </c>
      <c r="BB65" s="92">
        <f t="shared" si="37"/>
        <v>1.1E-05</v>
      </c>
      <c r="BC65" s="94"/>
      <c r="BD65" s="92">
        <f t="shared" si="19"/>
        <v>0</v>
      </c>
      <c r="BE65" s="92">
        <f t="shared" si="45"/>
      </c>
      <c r="BF65" s="92">
        <f t="shared" si="38"/>
        <v>1.2E-05</v>
      </c>
      <c r="BG65" s="94"/>
      <c r="BH65" s="92">
        <f t="shared" si="20"/>
        <v>0</v>
      </c>
      <c r="BI65" s="92">
        <f t="shared" si="46"/>
      </c>
      <c r="BJ65" s="92">
        <f t="shared" si="39"/>
        <v>1.3E-05</v>
      </c>
      <c r="BK65" s="94"/>
      <c r="BL65" s="92">
        <f t="shared" si="21"/>
        <v>0</v>
      </c>
      <c r="BM65" s="92">
        <f t="shared" si="47"/>
      </c>
      <c r="BN65" s="92">
        <f t="shared" si="40"/>
        <v>1.4E-05</v>
      </c>
      <c r="BO65" s="94"/>
      <c r="BP65" s="92">
        <f t="shared" si="22"/>
        <v>0</v>
      </c>
      <c r="BQ65" s="92">
        <f t="shared" si="48"/>
      </c>
      <c r="BR65" s="92">
        <f t="shared" si="41"/>
        <v>1.4999999999999999E-05</v>
      </c>
    </row>
    <row r="66" spans="1:70" ht="12.75">
      <c r="A66" s="6">
        <f t="shared" si="26"/>
        <v>54</v>
      </c>
      <c r="B66" s="66"/>
      <c r="C66" s="133"/>
      <c r="D66" s="3"/>
      <c r="E66" s="70">
        <f t="shared" si="49"/>
      </c>
      <c r="F66" s="46">
        <f t="shared" si="23"/>
      </c>
      <c r="G66" s="88"/>
      <c r="H66" s="66"/>
      <c r="I66" s="94"/>
      <c r="J66" s="94"/>
      <c r="K66" s="92">
        <f t="shared" si="24"/>
        <v>0</v>
      </c>
      <c r="L66" s="19">
        <f t="shared" si="42"/>
      </c>
      <c r="M66" s="92">
        <f t="shared" si="27"/>
        <v>0</v>
      </c>
      <c r="N66" s="94"/>
      <c r="O66" s="92">
        <f t="shared" si="25"/>
        <v>0</v>
      </c>
      <c r="P66" s="92">
        <f t="shared" si="43"/>
      </c>
      <c r="Q66" s="92">
        <f t="shared" si="28"/>
        <v>2E-06</v>
      </c>
      <c r="R66" s="94"/>
      <c r="S66" s="92">
        <f t="shared" si="1"/>
        <v>0</v>
      </c>
      <c r="T66" s="92">
        <f t="shared" si="44"/>
      </c>
      <c r="U66" s="92">
        <f t="shared" si="2"/>
      </c>
      <c r="V66" s="92">
        <f t="shared" si="29"/>
        <v>3E-06</v>
      </c>
      <c r="W66" s="94"/>
      <c r="X66" s="92">
        <f t="shared" si="3"/>
        <v>0</v>
      </c>
      <c r="Y66" s="92">
        <f t="shared" si="4"/>
      </c>
      <c r="Z66" s="92">
        <f t="shared" si="30"/>
        <v>4E-06</v>
      </c>
      <c r="AA66" s="94"/>
      <c r="AB66" s="92">
        <f t="shared" si="5"/>
        <v>0</v>
      </c>
      <c r="AC66" s="92">
        <f t="shared" si="6"/>
      </c>
      <c r="AD66" s="92">
        <f t="shared" si="31"/>
        <v>4.9999999999999996E-06</v>
      </c>
      <c r="AE66" s="94"/>
      <c r="AF66" s="92">
        <f t="shared" si="7"/>
        <v>0</v>
      </c>
      <c r="AG66" s="92">
        <f t="shared" si="8"/>
      </c>
      <c r="AH66" s="92">
        <f t="shared" si="32"/>
        <v>6E-06</v>
      </c>
      <c r="AI66" s="94"/>
      <c r="AJ66" s="92">
        <f t="shared" si="9"/>
        <v>0</v>
      </c>
      <c r="AK66" s="92">
        <f t="shared" si="10"/>
      </c>
      <c r="AL66" s="92">
        <f t="shared" si="33"/>
        <v>7E-06</v>
      </c>
      <c r="AM66" s="94"/>
      <c r="AN66" s="92">
        <f t="shared" si="11"/>
        <v>0</v>
      </c>
      <c r="AO66" s="92">
        <f t="shared" si="12"/>
      </c>
      <c r="AP66" s="92">
        <f t="shared" si="34"/>
        <v>8E-06</v>
      </c>
      <c r="AQ66" s="94"/>
      <c r="AR66" s="92">
        <f t="shared" si="13"/>
        <v>0</v>
      </c>
      <c r="AS66" s="92">
        <f t="shared" si="14"/>
      </c>
      <c r="AT66" s="92">
        <f t="shared" si="35"/>
        <v>9E-06</v>
      </c>
      <c r="AU66" s="94"/>
      <c r="AV66" s="92">
        <f t="shared" si="15"/>
        <v>0</v>
      </c>
      <c r="AW66" s="92">
        <f t="shared" si="16"/>
      </c>
      <c r="AX66" s="92">
        <f t="shared" si="36"/>
        <v>9.999999999999999E-06</v>
      </c>
      <c r="AY66" s="94"/>
      <c r="AZ66" s="92">
        <f t="shared" si="17"/>
        <v>0</v>
      </c>
      <c r="BA66" s="92">
        <f t="shared" si="18"/>
      </c>
      <c r="BB66" s="92">
        <f t="shared" si="37"/>
        <v>1.1E-05</v>
      </c>
      <c r="BC66" s="94"/>
      <c r="BD66" s="92">
        <f t="shared" si="19"/>
        <v>0</v>
      </c>
      <c r="BE66" s="92">
        <f t="shared" si="45"/>
      </c>
      <c r="BF66" s="92">
        <f t="shared" si="38"/>
        <v>1.2E-05</v>
      </c>
      <c r="BG66" s="94"/>
      <c r="BH66" s="92">
        <f t="shared" si="20"/>
        <v>0</v>
      </c>
      <c r="BI66" s="92">
        <f t="shared" si="46"/>
      </c>
      <c r="BJ66" s="92">
        <f t="shared" si="39"/>
        <v>1.3E-05</v>
      </c>
      <c r="BK66" s="94"/>
      <c r="BL66" s="92">
        <f t="shared" si="21"/>
        <v>0</v>
      </c>
      <c r="BM66" s="92">
        <f t="shared" si="47"/>
      </c>
      <c r="BN66" s="92">
        <f t="shared" si="40"/>
        <v>1.4E-05</v>
      </c>
      <c r="BO66" s="94"/>
      <c r="BP66" s="92">
        <f t="shared" si="22"/>
        <v>0</v>
      </c>
      <c r="BQ66" s="92">
        <f t="shared" si="48"/>
      </c>
      <c r="BR66" s="92">
        <f t="shared" si="41"/>
        <v>1.4999999999999999E-05</v>
      </c>
    </row>
    <row r="67" spans="1:70" s="2" customFormat="1" ht="12.75">
      <c r="A67" s="6">
        <f aca="true" t="shared" si="50" ref="A67:A78">A66+1</f>
        <v>55</v>
      </c>
      <c r="B67" s="66"/>
      <c r="C67" s="133"/>
      <c r="D67" s="3"/>
      <c r="E67" s="70">
        <f t="shared" si="49"/>
      </c>
      <c r="F67" s="46">
        <f t="shared" si="23"/>
      </c>
      <c r="G67" s="88"/>
      <c r="H67" s="21"/>
      <c r="I67" s="94"/>
      <c r="J67" s="94"/>
      <c r="K67" s="92">
        <f t="shared" si="24"/>
        <v>0</v>
      </c>
      <c r="L67" s="19">
        <f t="shared" si="42"/>
      </c>
      <c r="M67" s="92">
        <f aca="true" t="shared" si="51" ref="M67:M87">F307</f>
        <v>0</v>
      </c>
      <c r="N67" s="94"/>
      <c r="O67" s="92">
        <f t="shared" si="25"/>
        <v>0</v>
      </c>
      <c r="P67" s="92">
        <f t="shared" si="43"/>
      </c>
      <c r="Q67" s="92">
        <f>H307</f>
        <v>2E-06</v>
      </c>
      <c r="R67" s="94"/>
      <c r="S67" s="92">
        <f t="shared" si="1"/>
        <v>0</v>
      </c>
      <c r="T67" s="92">
        <f t="shared" si="44"/>
      </c>
      <c r="U67" s="92">
        <f t="shared" si="2"/>
      </c>
      <c r="V67" s="92">
        <f>J307</f>
        <v>3E-06</v>
      </c>
      <c r="W67" s="94"/>
      <c r="X67" s="92">
        <f t="shared" si="3"/>
        <v>0</v>
      </c>
      <c r="Y67" s="92">
        <f t="shared" si="4"/>
      </c>
      <c r="Z67" s="92">
        <f>K307</f>
        <v>4E-06</v>
      </c>
      <c r="AA67" s="94"/>
      <c r="AB67" s="92">
        <f t="shared" si="5"/>
        <v>0</v>
      </c>
      <c r="AC67" s="92">
        <f t="shared" si="6"/>
      </c>
      <c r="AD67" s="92">
        <f>M307</f>
        <v>4.9999999999999996E-06</v>
      </c>
      <c r="AE67" s="94"/>
      <c r="AF67" s="92">
        <f t="shared" si="7"/>
        <v>0</v>
      </c>
      <c r="AG67" s="92">
        <f t="shared" si="8"/>
      </c>
      <c r="AH67" s="92">
        <f>N307</f>
        <v>6E-06</v>
      </c>
      <c r="AI67" s="94"/>
      <c r="AJ67" s="92">
        <f t="shared" si="9"/>
        <v>0</v>
      </c>
      <c r="AK67" s="92">
        <f t="shared" si="10"/>
      </c>
      <c r="AL67" s="92">
        <f>O307</f>
        <v>7E-06</v>
      </c>
      <c r="AM67" s="94"/>
      <c r="AN67" s="92">
        <f t="shared" si="11"/>
        <v>0</v>
      </c>
      <c r="AO67" s="92">
        <f t="shared" si="12"/>
      </c>
      <c r="AP67" s="92">
        <f>Q307</f>
        <v>8E-06</v>
      </c>
      <c r="AQ67" s="94"/>
      <c r="AR67" s="92">
        <f t="shared" si="13"/>
        <v>0</v>
      </c>
      <c r="AS67" s="92">
        <f t="shared" si="14"/>
      </c>
      <c r="AT67" s="92">
        <f>R307</f>
        <v>9E-06</v>
      </c>
      <c r="AU67" s="94"/>
      <c r="AV67" s="92">
        <f t="shared" si="15"/>
        <v>0</v>
      </c>
      <c r="AW67" s="92">
        <f t="shared" si="16"/>
      </c>
      <c r="AX67" s="92">
        <f>S307</f>
        <v>9.999999999999999E-06</v>
      </c>
      <c r="AY67" s="94"/>
      <c r="AZ67" s="92">
        <f t="shared" si="17"/>
        <v>0</v>
      </c>
      <c r="BA67" s="92">
        <f t="shared" si="18"/>
      </c>
      <c r="BB67" s="92">
        <f>V307</f>
        <v>1.1E-05</v>
      </c>
      <c r="BC67" s="94"/>
      <c r="BD67" s="92">
        <f t="shared" si="19"/>
        <v>0</v>
      </c>
      <c r="BE67" s="92">
        <f t="shared" si="45"/>
      </c>
      <c r="BF67" s="92">
        <f>W307</f>
        <v>1.2E-05</v>
      </c>
      <c r="BG67" s="94"/>
      <c r="BH67" s="92">
        <f t="shared" si="20"/>
        <v>0</v>
      </c>
      <c r="BI67" s="92">
        <f t="shared" si="46"/>
      </c>
      <c r="BJ67" s="92">
        <f>X307</f>
        <v>1.3E-05</v>
      </c>
      <c r="BK67" s="94"/>
      <c r="BL67" s="92">
        <f t="shared" si="21"/>
        <v>0</v>
      </c>
      <c r="BM67" s="92">
        <f t="shared" si="47"/>
      </c>
      <c r="BN67" s="92">
        <f>Z307</f>
        <v>1.4E-05</v>
      </c>
      <c r="BO67" s="94"/>
      <c r="BP67" s="92">
        <f t="shared" si="22"/>
        <v>0</v>
      </c>
      <c r="BQ67" s="92">
        <f t="shared" si="48"/>
      </c>
      <c r="BR67" s="92">
        <f>AA307</f>
        <v>1.4999999999999999E-05</v>
      </c>
    </row>
    <row r="68" spans="1:70" ht="12.75">
      <c r="A68" s="6">
        <f t="shared" si="50"/>
        <v>56</v>
      </c>
      <c r="B68" s="66"/>
      <c r="C68" s="133"/>
      <c r="D68" s="3"/>
      <c r="E68" s="70">
        <f t="shared" si="49"/>
      </c>
      <c r="F68" s="46">
        <f t="shared" si="23"/>
      </c>
      <c r="G68" s="88"/>
      <c r="H68" s="21"/>
      <c r="I68" s="94"/>
      <c r="J68" s="94"/>
      <c r="K68" s="92">
        <f t="shared" si="24"/>
        <v>0</v>
      </c>
      <c r="L68" s="19">
        <f t="shared" si="42"/>
      </c>
      <c r="M68" s="92">
        <f t="shared" si="51"/>
        <v>0</v>
      </c>
      <c r="N68" s="94"/>
      <c r="O68" s="92">
        <f t="shared" si="25"/>
        <v>0</v>
      </c>
      <c r="P68" s="92">
        <f t="shared" si="43"/>
      </c>
      <c r="Q68" s="92">
        <f aca="true" t="shared" si="52" ref="Q68:Q87">H308</f>
        <v>2E-06</v>
      </c>
      <c r="R68" s="94"/>
      <c r="S68" s="92">
        <f t="shared" si="1"/>
        <v>0</v>
      </c>
      <c r="T68" s="92">
        <f t="shared" si="44"/>
      </c>
      <c r="U68" s="92">
        <f t="shared" si="2"/>
      </c>
      <c r="V68" s="92">
        <f aca="true" t="shared" si="53" ref="V68:V87">J308</f>
        <v>3E-06</v>
      </c>
      <c r="W68" s="94"/>
      <c r="X68" s="92">
        <f t="shared" si="3"/>
        <v>0</v>
      </c>
      <c r="Y68" s="92">
        <f t="shared" si="4"/>
      </c>
      <c r="Z68" s="92">
        <f aca="true" t="shared" si="54" ref="Z68:Z87">K308</f>
        <v>4E-06</v>
      </c>
      <c r="AA68" s="94"/>
      <c r="AB68" s="92">
        <f t="shared" si="5"/>
        <v>0</v>
      </c>
      <c r="AC68" s="92">
        <f t="shared" si="6"/>
      </c>
      <c r="AD68" s="92">
        <f aca="true" t="shared" si="55" ref="AD68:AD87">M308</f>
        <v>4.9999999999999996E-06</v>
      </c>
      <c r="AE68" s="94"/>
      <c r="AF68" s="92">
        <f t="shared" si="7"/>
        <v>0</v>
      </c>
      <c r="AG68" s="92">
        <f t="shared" si="8"/>
      </c>
      <c r="AH68" s="92">
        <f aca="true" t="shared" si="56" ref="AH68:AH87">N308</f>
        <v>6E-06</v>
      </c>
      <c r="AI68" s="94"/>
      <c r="AJ68" s="92">
        <f t="shared" si="9"/>
        <v>0</v>
      </c>
      <c r="AK68" s="92">
        <f t="shared" si="10"/>
      </c>
      <c r="AL68" s="92">
        <f aca="true" t="shared" si="57" ref="AL68:AL87">O308</f>
        <v>7E-06</v>
      </c>
      <c r="AM68" s="94"/>
      <c r="AN68" s="92">
        <f t="shared" si="11"/>
        <v>0</v>
      </c>
      <c r="AO68" s="92">
        <f t="shared" si="12"/>
      </c>
      <c r="AP68" s="92">
        <f aca="true" t="shared" si="58" ref="AP68:AP87">Q308</f>
        <v>8E-06</v>
      </c>
      <c r="AQ68" s="94"/>
      <c r="AR68" s="92">
        <f t="shared" si="13"/>
        <v>0</v>
      </c>
      <c r="AS68" s="92">
        <f t="shared" si="14"/>
      </c>
      <c r="AT68" s="92">
        <f aca="true" t="shared" si="59" ref="AT68:AT87">R308</f>
        <v>9E-06</v>
      </c>
      <c r="AU68" s="94"/>
      <c r="AV68" s="92">
        <f t="shared" si="15"/>
        <v>0</v>
      </c>
      <c r="AW68" s="92">
        <f t="shared" si="16"/>
      </c>
      <c r="AX68" s="92">
        <f aca="true" t="shared" si="60" ref="AX68:AX87">S308</f>
        <v>9.999999999999999E-06</v>
      </c>
      <c r="AY68" s="94"/>
      <c r="AZ68" s="92">
        <f t="shared" si="17"/>
        <v>0</v>
      </c>
      <c r="BA68" s="92">
        <f t="shared" si="18"/>
      </c>
      <c r="BB68" s="92">
        <f aca="true" t="shared" si="61" ref="BB68:BB87">V308</f>
        <v>1.1E-05</v>
      </c>
      <c r="BC68" s="94"/>
      <c r="BD68" s="92">
        <f t="shared" si="19"/>
        <v>0</v>
      </c>
      <c r="BE68" s="92">
        <f t="shared" si="45"/>
      </c>
      <c r="BF68" s="92">
        <f aca="true" t="shared" si="62" ref="BF68:BF87">W308</f>
        <v>1.2E-05</v>
      </c>
      <c r="BG68" s="94"/>
      <c r="BH68" s="92">
        <f t="shared" si="20"/>
        <v>0</v>
      </c>
      <c r="BI68" s="92">
        <f t="shared" si="46"/>
      </c>
      <c r="BJ68" s="92">
        <f aca="true" t="shared" si="63" ref="BJ68:BJ87">X308</f>
        <v>1.3E-05</v>
      </c>
      <c r="BK68" s="94"/>
      <c r="BL68" s="92">
        <f t="shared" si="21"/>
        <v>0</v>
      </c>
      <c r="BM68" s="92">
        <f t="shared" si="47"/>
      </c>
      <c r="BN68" s="92">
        <f aca="true" t="shared" si="64" ref="BN68:BN87">Z308</f>
        <v>1.4E-05</v>
      </c>
      <c r="BO68" s="94"/>
      <c r="BP68" s="92">
        <f t="shared" si="22"/>
        <v>0</v>
      </c>
      <c r="BQ68" s="92">
        <f t="shared" si="48"/>
      </c>
      <c r="BR68" s="92">
        <f aca="true" t="shared" si="65" ref="BR68:BR87">AA308</f>
        <v>1.4999999999999999E-05</v>
      </c>
    </row>
    <row r="69" spans="1:70" ht="12.75">
      <c r="A69" s="6">
        <f t="shared" si="50"/>
        <v>57</v>
      </c>
      <c r="B69" s="66"/>
      <c r="C69" s="133"/>
      <c r="D69" s="3"/>
      <c r="E69" s="70">
        <f t="shared" si="49"/>
      </c>
      <c r="F69" s="46">
        <f t="shared" si="23"/>
      </c>
      <c r="G69" s="88"/>
      <c r="H69" s="21"/>
      <c r="I69" s="94"/>
      <c r="J69" s="94"/>
      <c r="K69" s="92">
        <f t="shared" si="24"/>
        <v>0</v>
      </c>
      <c r="L69" s="19">
        <f t="shared" si="42"/>
      </c>
      <c r="M69" s="92">
        <f t="shared" si="51"/>
        <v>0</v>
      </c>
      <c r="N69" s="94"/>
      <c r="O69" s="92">
        <f t="shared" si="25"/>
        <v>0</v>
      </c>
      <c r="P69" s="92">
        <f t="shared" si="43"/>
      </c>
      <c r="Q69" s="92">
        <f t="shared" si="52"/>
        <v>2E-06</v>
      </c>
      <c r="R69" s="94"/>
      <c r="S69" s="92">
        <f t="shared" si="1"/>
        <v>0</v>
      </c>
      <c r="T69" s="92">
        <f t="shared" si="44"/>
      </c>
      <c r="U69" s="92">
        <f t="shared" si="2"/>
      </c>
      <c r="V69" s="92">
        <f t="shared" si="53"/>
        <v>3E-06</v>
      </c>
      <c r="W69" s="94"/>
      <c r="X69" s="92">
        <f t="shared" si="3"/>
        <v>0</v>
      </c>
      <c r="Y69" s="92">
        <f t="shared" si="4"/>
      </c>
      <c r="Z69" s="92">
        <f t="shared" si="54"/>
        <v>4E-06</v>
      </c>
      <c r="AA69" s="94"/>
      <c r="AB69" s="92">
        <f t="shared" si="5"/>
        <v>0</v>
      </c>
      <c r="AC69" s="92">
        <f t="shared" si="6"/>
      </c>
      <c r="AD69" s="92">
        <f t="shared" si="55"/>
        <v>4.9999999999999996E-06</v>
      </c>
      <c r="AE69" s="94"/>
      <c r="AF69" s="92">
        <f t="shared" si="7"/>
        <v>0</v>
      </c>
      <c r="AG69" s="92">
        <f t="shared" si="8"/>
      </c>
      <c r="AH69" s="92">
        <f t="shared" si="56"/>
        <v>6E-06</v>
      </c>
      <c r="AI69" s="94"/>
      <c r="AJ69" s="92">
        <f t="shared" si="9"/>
        <v>0</v>
      </c>
      <c r="AK69" s="92">
        <f t="shared" si="10"/>
      </c>
      <c r="AL69" s="92">
        <f t="shared" si="57"/>
        <v>7E-06</v>
      </c>
      <c r="AM69" s="94"/>
      <c r="AN69" s="92">
        <f t="shared" si="11"/>
        <v>0</v>
      </c>
      <c r="AO69" s="92">
        <f t="shared" si="12"/>
      </c>
      <c r="AP69" s="92">
        <f t="shared" si="58"/>
        <v>8E-06</v>
      </c>
      <c r="AQ69" s="94"/>
      <c r="AR69" s="92">
        <f t="shared" si="13"/>
        <v>0</v>
      </c>
      <c r="AS69" s="92">
        <f t="shared" si="14"/>
      </c>
      <c r="AT69" s="92">
        <f t="shared" si="59"/>
        <v>9E-06</v>
      </c>
      <c r="AU69" s="94"/>
      <c r="AV69" s="92">
        <f t="shared" si="15"/>
        <v>0</v>
      </c>
      <c r="AW69" s="92">
        <f t="shared" si="16"/>
      </c>
      <c r="AX69" s="92">
        <f t="shared" si="60"/>
        <v>9.999999999999999E-06</v>
      </c>
      <c r="AY69" s="94"/>
      <c r="AZ69" s="92">
        <f t="shared" si="17"/>
        <v>0</v>
      </c>
      <c r="BA69" s="92">
        <f t="shared" si="18"/>
      </c>
      <c r="BB69" s="92">
        <f t="shared" si="61"/>
        <v>1.1E-05</v>
      </c>
      <c r="BC69" s="94"/>
      <c r="BD69" s="92">
        <f t="shared" si="19"/>
        <v>0</v>
      </c>
      <c r="BE69" s="92">
        <f t="shared" si="45"/>
      </c>
      <c r="BF69" s="92">
        <f t="shared" si="62"/>
        <v>1.2E-05</v>
      </c>
      <c r="BG69" s="94"/>
      <c r="BH69" s="92">
        <f t="shared" si="20"/>
        <v>0</v>
      </c>
      <c r="BI69" s="92">
        <f t="shared" si="46"/>
      </c>
      <c r="BJ69" s="92">
        <f t="shared" si="63"/>
        <v>1.3E-05</v>
      </c>
      <c r="BK69" s="94"/>
      <c r="BL69" s="92">
        <f t="shared" si="21"/>
        <v>0</v>
      </c>
      <c r="BM69" s="92">
        <f t="shared" si="47"/>
      </c>
      <c r="BN69" s="92">
        <f t="shared" si="64"/>
        <v>1.4E-05</v>
      </c>
      <c r="BO69" s="94"/>
      <c r="BP69" s="92">
        <f t="shared" si="22"/>
        <v>0</v>
      </c>
      <c r="BQ69" s="92">
        <f t="shared" si="48"/>
      </c>
      <c r="BR69" s="92">
        <f t="shared" si="65"/>
        <v>1.4999999999999999E-05</v>
      </c>
    </row>
    <row r="70" spans="1:70" ht="12.75">
      <c r="A70" s="6">
        <f t="shared" si="50"/>
        <v>58</v>
      </c>
      <c r="B70" s="66"/>
      <c r="C70" s="3"/>
      <c r="D70" s="3"/>
      <c r="E70" s="70">
        <f t="shared" si="49"/>
      </c>
      <c r="F70" s="46">
        <f t="shared" si="23"/>
      </c>
      <c r="G70" s="88"/>
      <c r="H70" s="21"/>
      <c r="I70" s="94"/>
      <c r="J70" s="94"/>
      <c r="K70" s="92">
        <f t="shared" si="24"/>
        <v>0</v>
      </c>
      <c r="L70" s="19">
        <f t="shared" si="42"/>
      </c>
      <c r="M70" s="92">
        <f t="shared" si="51"/>
        <v>0</v>
      </c>
      <c r="N70" s="94"/>
      <c r="O70" s="92">
        <f t="shared" si="25"/>
        <v>0</v>
      </c>
      <c r="P70" s="92">
        <f t="shared" si="43"/>
      </c>
      <c r="Q70" s="92">
        <f t="shared" si="52"/>
        <v>2E-06</v>
      </c>
      <c r="R70" s="94"/>
      <c r="S70" s="92">
        <f t="shared" si="1"/>
        <v>0</v>
      </c>
      <c r="T70" s="92">
        <f t="shared" si="44"/>
      </c>
      <c r="U70" s="92">
        <f t="shared" si="2"/>
      </c>
      <c r="V70" s="92">
        <f t="shared" si="53"/>
        <v>3E-06</v>
      </c>
      <c r="W70" s="94"/>
      <c r="X70" s="92">
        <f t="shared" si="3"/>
        <v>0</v>
      </c>
      <c r="Y70" s="92">
        <f t="shared" si="4"/>
      </c>
      <c r="Z70" s="92">
        <f t="shared" si="54"/>
        <v>4E-06</v>
      </c>
      <c r="AA70" s="94"/>
      <c r="AB70" s="92">
        <f t="shared" si="5"/>
        <v>0</v>
      </c>
      <c r="AC70" s="92">
        <f t="shared" si="6"/>
      </c>
      <c r="AD70" s="92">
        <f t="shared" si="55"/>
        <v>4.9999999999999996E-06</v>
      </c>
      <c r="AE70" s="94"/>
      <c r="AF70" s="92">
        <f t="shared" si="7"/>
        <v>0</v>
      </c>
      <c r="AG70" s="92">
        <f t="shared" si="8"/>
      </c>
      <c r="AH70" s="92">
        <f t="shared" si="56"/>
        <v>6E-06</v>
      </c>
      <c r="AI70" s="94"/>
      <c r="AJ70" s="92">
        <f t="shared" si="9"/>
        <v>0</v>
      </c>
      <c r="AK70" s="92">
        <f t="shared" si="10"/>
      </c>
      <c r="AL70" s="92">
        <f t="shared" si="57"/>
        <v>7E-06</v>
      </c>
      <c r="AM70" s="94"/>
      <c r="AN70" s="92">
        <f t="shared" si="11"/>
        <v>0</v>
      </c>
      <c r="AO70" s="92">
        <f t="shared" si="12"/>
      </c>
      <c r="AP70" s="92">
        <f t="shared" si="58"/>
        <v>8E-06</v>
      </c>
      <c r="AQ70" s="94"/>
      <c r="AR70" s="92">
        <f t="shared" si="13"/>
        <v>0</v>
      </c>
      <c r="AS70" s="92">
        <f t="shared" si="14"/>
      </c>
      <c r="AT70" s="92">
        <f t="shared" si="59"/>
        <v>9E-06</v>
      </c>
      <c r="AU70" s="94"/>
      <c r="AV70" s="92">
        <f t="shared" si="15"/>
        <v>0</v>
      </c>
      <c r="AW70" s="92">
        <f t="shared" si="16"/>
      </c>
      <c r="AX70" s="92">
        <f t="shared" si="60"/>
        <v>9.999999999999999E-06</v>
      </c>
      <c r="AY70" s="94"/>
      <c r="AZ70" s="92">
        <f t="shared" si="17"/>
        <v>0</v>
      </c>
      <c r="BA70" s="92">
        <f t="shared" si="18"/>
      </c>
      <c r="BB70" s="92">
        <f t="shared" si="61"/>
        <v>1.1E-05</v>
      </c>
      <c r="BC70" s="94"/>
      <c r="BD70" s="92">
        <f t="shared" si="19"/>
        <v>0</v>
      </c>
      <c r="BE70" s="92">
        <f t="shared" si="45"/>
      </c>
      <c r="BF70" s="92">
        <f t="shared" si="62"/>
        <v>1.2E-05</v>
      </c>
      <c r="BG70" s="94"/>
      <c r="BH70" s="92">
        <f t="shared" si="20"/>
        <v>0</v>
      </c>
      <c r="BI70" s="92">
        <f t="shared" si="46"/>
      </c>
      <c r="BJ70" s="92">
        <f t="shared" si="63"/>
        <v>1.3E-05</v>
      </c>
      <c r="BK70" s="94"/>
      <c r="BL70" s="92">
        <f t="shared" si="21"/>
        <v>0</v>
      </c>
      <c r="BM70" s="92">
        <f t="shared" si="47"/>
      </c>
      <c r="BN70" s="92">
        <f t="shared" si="64"/>
        <v>1.4E-05</v>
      </c>
      <c r="BO70" s="94"/>
      <c r="BP70" s="92">
        <f t="shared" si="22"/>
        <v>0</v>
      </c>
      <c r="BQ70" s="92">
        <f t="shared" si="48"/>
      </c>
      <c r="BR70" s="92">
        <f t="shared" si="65"/>
        <v>1.4999999999999999E-05</v>
      </c>
    </row>
    <row r="71" spans="1:70" ht="12.75">
      <c r="A71" s="6">
        <f t="shared" si="50"/>
        <v>59</v>
      </c>
      <c r="B71" s="66"/>
      <c r="C71" s="3"/>
      <c r="D71" s="3"/>
      <c r="E71" s="70">
        <f t="shared" si="49"/>
      </c>
      <c r="F71" s="46">
        <f t="shared" si="23"/>
      </c>
      <c r="G71" s="88"/>
      <c r="H71" s="21"/>
      <c r="I71" s="94"/>
      <c r="J71" s="94"/>
      <c r="K71" s="92">
        <f t="shared" si="24"/>
        <v>0</v>
      </c>
      <c r="L71" s="19">
        <f t="shared" si="42"/>
      </c>
      <c r="M71" s="92">
        <f t="shared" si="51"/>
        <v>0</v>
      </c>
      <c r="N71" s="94"/>
      <c r="O71" s="92">
        <f t="shared" si="25"/>
        <v>0</v>
      </c>
      <c r="P71" s="92">
        <f t="shared" si="43"/>
      </c>
      <c r="Q71" s="92">
        <f t="shared" si="52"/>
        <v>2E-06</v>
      </c>
      <c r="R71" s="94"/>
      <c r="S71" s="92">
        <f t="shared" si="1"/>
        <v>0</v>
      </c>
      <c r="T71" s="92">
        <f t="shared" si="44"/>
      </c>
      <c r="U71" s="92">
        <f t="shared" si="2"/>
      </c>
      <c r="V71" s="92">
        <f t="shared" si="53"/>
        <v>3E-06</v>
      </c>
      <c r="W71" s="94"/>
      <c r="X71" s="92">
        <f t="shared" si="3"/>
        <v>0</v>
      </c>
      <c r="Y71" s="92">
        <f t="shared" si="4"/>
      </c>
      <c r="Z71" s="92">
        <f t="shared" si="54"/>
        <v>4E-06</v>
      </c>
      <c r="AA71" s="94"/>
      <c r="AB71" s="92">
        <f t="shared" si="5"/>
        <v>0</v>
      </c>
      <c r="AC71" s="92">
        <f t="shared" si="6"/>
      </c>
      <c r="AD71" s="92">
        <f t="shared" si="55"/>
        <v>4.9999999999999996E-06</v>
      </c>
      <c r="AE71" s="94"/>
      <c r="AF71" s="92">
        <f t="shared" si="7"/>
        <v>0</v>
      </c>
      <c r="AG71" s="92">
        <f t="shared" si="8"/>
      </c>
      <c r="AH71" s="92">
        <f t="shared" si="56"/>
        <v>6E-06</v>
      </c>
      <c r="AI71" s="94"/>
      <c r="AJ71" s="92">
        <f t="shared" si="9"/>
        <v>0</v>
      </c>
      <c r="AK71" s="92">
        <f t="shared" si="10"/>
      </c>
      <c r="AL71" s="92">
        <f t="shared" si="57"/>
        <v>7E-06</v>
      </c>
      <c r="AM71" s="94"/>
      <c r="AN71" s="92">
        <f t="shared" si="11"/>
        <v>0</v>
      </c>
      <c r="AO71" s="92">
        <f t="shared" si="12"/>
      </c>
      <c r="AP71" s="92">
        <f t="shared" si="58"/>
        <v>8E-06</v>
      </c>
      <c r="AQ71" s="94"/>
      <c r="AR71" s="92">
        <f t="shared" si="13"/>
        <v>0</v>
      </c>
      <c r="AS71" s="92">
        <f t="shared" si="14"/>
      </c>
      <c r="AT71" s="92">
        <f t="shared" si="59"/>
        <v>9E-06</v>
      </c>
      <c r="AU71" s="94"/>
      <c r="AV71" s="92">
        <f t="shared" si="15"/>
        <v>0</v>
      </c>
      <c r="AW71" s="92">
        <f t="shared" si="16"/>
      </c>
      <c r="AX71" s="92">
        <f t="shared" si="60"/>
        <v>9.999999999999999E-06</v>
      </c>
      <c r="AY71" s="94"/>
      <c r="AZ71" s="92">
        <f t="shared" si="17"/>
        <v>0</v>
      </c>
      <c r="BA71" s="92">
        <f t="shared" si="18"/>
      </c>
      <c r="BB71" s="92">
        <f t="shared" si="61"/>
        <v>1.1E-05</v>
      </c>
      <c r="BC71" s="94"/>
      <c r="BD71" s="92">
        <f t="shared" si="19"/>
        <v>0</v>
      </c>
      <c r="BE71" s="92">
        <f t="shared" si="45"/>
      </c>
      <c r="BF71" s="92">
        <f t="shared" si="62"/>
        <v>1.2E-05</v>
      </c>
      <c r="BG71" s="94"/>
      <c r="BH71" s="92">
        <f t="shared" si="20"/>
        <v>0</v>
      </c>
      <c r="BI71" s="92">
        <f t="shared" si="46"/>
      </c>
      <c r="BJ71" s="92">
        <f t="shared" si="63"/>
        <v>1.3E-05</v>
      </c>
      <c r="BK71" s="94"/>
      <c r="BL71" s="92">
        <f t="shared" si="21"/>
        <v>0</v>
      </c>
      <c r="BM71" s="92">
        <f t="shared" si="47"/>
      </c>
      <c r="BN71" s="92">
        <f t="shared" si="64"/>
        <v>1.4E-05</v>
      </c>
      <c r="BO71" s="94"/>
      <c r="BP71" s="92">
        <f t="shared" si="22"/>
        <v>0</v>
      </c>
      <c r="BQ71" s="92">
        <f t="shared" si="48"/>
      </c>
      <c r="BR71" s="92">
        <f t="shared" si="65"/>
        <v>1.4999999999999999E-05</v>
      </c>
    </row>
    <row r="72" spans="1:70" ht="12.75">
      <c r="A72" s="6">
        <f t="shared" si="50"/>
        <v>60</v>
      </c>
      <c r="B72" s="66"/>
      <c r="C72" s="3"/>
      <c r="D72" s="3"/>
      <c r="E72" s="70">
        <f t="shared" si="49"/>
      </c>
      <c r="F72" s="46">
        <f t="shared" si="23"/>
      </c>
      <c r="G72" s="88"/>
      <c r="H72" s="21"/>
      <c r="I72" s="94"/>
      <c r="J72" s="94"/>
      <c r="K72" s="92">
        <f t="shared" si="24"/>
        <v>0</v>
      </c>
      <c r="L72" s="19">
        <f t="shared" si="42"/>
      </c>
      <c r="M72" s="92">
        <f t="shared" si="51"/>
        <v>0</v>
      </c>
      <c r="N72" s="94"/>
      <c r="O72" s="92">
        <f t="shared" si="25"/>
        <v>0</v>
      </c>
      <c r="P72" s="92">
        <f t="shared" si="43"/>
      </c>
      <c r="Q72" s="92">
        <f t="shared" si="52"/>
        <v>2E-06</v>
      </c>
      <c r="R72" s="94"/>
      <c r="S72" s="92">
        <f t="shared" si="1"/>
        <v>0</v>
      </c>
      <c r="T72" s="92">
        <f t="shared" si="44"/>
      </c>
      <c r="U72" s="92">
        <f t="shared" si="2"/>
      </c>
      <c r="V72" s="92">
        <f t="shared" si="53"/>
        <v>3E-06</v>
      </c>
      <c r="W72" s="94"/>
      <c r="X72" s="92">
        <f t="shared" si="3"/>
        <v>0</v>
      </c>
      <c r="Y72" s="92">
        <f t="shared" si="4"/>
      </c>
      <c r="Z72" s="92">
        <f t="shared" si="54"/>
        <v>4E-06</v>
      </c>
      <c r="AA72" s="94"/>
      <c r="AB72" s="92">
        <f t="shared" si="5"/>
        <v>0</v>
      </c>
      <c r="AC72" s="92">
        <f t="shared" si="6"/>
      </c>
      <c r="AD72" s="92">
        <f t="shared" si="55"/>
        <v>4.9999999999999996E-06</v>
      </c>
      <c r="AE72" s="94"/>
      <c r="AF72" s="92">
        <f t="shared" si="7"/>
        <v>0</v>
      </c>
      <c r="AG72" s="92">
        <f t="shared" si="8"/>
      </c>
      <c r="AH72" s="92">
        <f t="shared" si="56"/>
        <v>6E-06</v>
      </c>
      <c r="AI72" s="94"/>
      <c r="AJ72" s="92">
        <f t="shared" si="9"/>
        <v>0</v>
      </c>
      <c r="AK72" s="92">
        <f t="shared" si="10"/>
      </c>
      <c r="AL72" s="92">
        <f t="shared" si="57"/>
        <v>7E-06</v>
      </c>
      <c r="AM72" s="94"/>
      <c r="AN72" s="92">
        <f t="shared" si="11"/>
        <v>0</v>
      </c>
      <c r="AO72" s="92">
        <f t="shared" si="12"/>
      </c>
      <c r="AP72" s="92">
        <f t="shared" si="58"/>
        <v>8E-06</v>
      </c>
      <c r="AQ72" s="94"/>
      <c r="AR72" s="92">
        <f t="shared" si="13"/>
        <v>0</v>
      </c>
      <c r="AS72" s="92">
        <f t="shared" si="14"/>
      </c>
      <c r="AT72" s="92">
        <f t="shared" si="59"/>
        <v>9E-06</v>
      </c>
      <c r="AU72" s="94"/>
      <c r="AV72" s="92">
        <f t="shared" si="15"/>
        <v>0</v>
      </c>
      <c r="AW72" s="92">
        <f t="shared" si="16"/>
      </c>
      <c r="AX72" s="92">
        <f t="shared" si="60"/>
        <v>9.999999999999999E-06</v>
      </c>
      <c r="AY72" s="94"/>
      <c r="AZ72" s="92">
        <f t="shared" si="17"/>
        <v>0</v>
      </c>
      <c r="BA72" s="92">
        <f t="shared" si="18"/>
      </c>
      <c r="BB72" s="92">
        <f t="shared" si="61"/>
        <v>1.1E-05</v>
      </c>
      <c r="BC72" s="94"/>
      <c r="BD72" s="92">
        <f t="shared" si="19"/>
        <v>0</v>
      </c>
      <c r="BE72" s="92">
        <f t="shared" si="45"/>
      </c>
      <c r="BF72" s="92">
        <f t="shared" si="62"/>
        <v>1.2E-05</v>
      </c>
      <c r="BG72" s="94"/>
      <c r="BH72" s="92">
        <f t="shared" si="20"/>
        <v>0</v>
      </c>
      <c r="BI72" s="92">
        <f t="shared" si="46"/>
      </c>
      <c r="BJ72" s="92">
        <f t="shared" si="63"/>
        <v>1.3E-05</v>
      </c>
      <c r="BK72" s="94"/>
      <c r="BL72" s="92">
        <f t="shared" si="21"/>
        <v>0</v>
      </c>
      <c r="BM72" s="92">
        <f t="shared" si="47"/>
      </c>
      <c r="BN72" s="92">
        <f t="shared" si="64"/>
        <v>1.4E-05</v>
      </c>
      <c r="BO72" s="94"/>
      <c r="BP72" s="92">
        <f t="shared" si="22"/>
        <v>0</v>
      </c>
      <c r="BQ72" s="92">
        <f t="shared" si="48"/>
      </c>
      <c r="BR72" s="92">
        <f t="shared" si="65"/>
        <v>1.4999999999999999E-05</v>
      </c>
    </row>
    <row r="73" spans="1:70" ht="12.75">
      <c r="A73" s="6">
        <f t="shared" si="50"/>
        <v>61</v>
      </c>
      <c r="B73" s="66"/>
      <c r="C73" s="3"/>
      <c r="D73" s="3"/>
      <c r="E73" s="70">
        <f t="shared" si="49"/>
      </c>
      <c r="F73" s="46">
        <f t="shared" si="23"/>
      </c>
      <c r="G73" s="88"/>
      <c r="H73" s="21"/>
      <c r="I73" s="94"/>
      <c r="J73" s="94"/>
      <c r="K73" s="92">
        <f t="shared" si="24"/>
        <v>0</v>
      </c>
      <c r="L73" s="19">
        <f t="shared" si="42"/>
      </c>
      <c r="M73" s="92">
        <f t="shared" si="51"/>
        <v>0</v>
      </c>
      <c r="N73" s="94"/>
      <c r="O73" s="92">
        <f t="shared" si="25"/>
        <v>0</v>
      </c>
      <c r="P73" s="92">
        <f t="shared" si="43"/>
      </c>
      <c r="Q73" s="92">
        <f t="shared" si="52"/>
        <v>2E-06</v>
      </c>
      <c r="R73" s="94"/>
      <c r="S73" s="92">
        <f t="shared" si="1"/>
        <v>0</v>
      </c>
      <c r="T73" s="92">
        <f t="shared" si="44"/>
      </c>
      <c r="U73" s="92">
        <f t="shared" si="2"/>
      </c>
      <c r="V73" s="92">
        <f t="shared" si="53"/>
        <v>3E-06</v>
      </c>
      <c r="W73" s="94"/>
      <c r="X73" s="92">
        <f t="shared" si="3"/>
        <v>0</v>
      </c>
      <c r="Y73" s="92">
        <f t="shared" si="4"/>
      </c>
      <c r="Z73" s="92">
        <f t="shared" si="54"/>
        <v>4E-06</v>
      </c>
      <c r="AA73" s="94"/>
      <c r="AB73" s="92">
        <f t="shared" si="5"/>
        <v>0</v>
      </c>
      <c r="AC73" s="92">
        <f t="shared" si="6"/>
      </c>
      <c r="AD73" s="92">
        <f t="shared" si="55"/>
        <v>4.9999999999999996E-06</v>
      </c>
      <c r="AE73" s="94"/>
      <c r="AF73" s="92">
        <f t="shared" si="7"/>
        <v>0</v>
      </c>
      <c r="AG73" s="92">
        <f t="shared" si="8"/>
      </c>
      <c r="AH73" s="92">
        <f t="shared" si="56"/>
        <v>6E-06</v>
      </c>
      <c r="AI73" s="94"/>
      <c r="AJ73" s="92">
        <f t="shared" si="9"/>
        <v>0</v>
      </c>
      <c r="AK73" s="92">
        <f t="shared" si="10"/>
      </c>
      <c r="AL73" s="92">
        <f t="shared" si="57"/>
        <v>7E-06</v>
      </c>
      <c r="AM73" s="94"/>
      <c r="AN73" s="92">
        <f t="shared" si="11"/>
        <v>0</v>
      </c>
      <c r="AO73" s="92">
        <f t="shared" si="12"/>
      </c>
      <c r="AP73" s="92">
        <f t="shared" si="58"/>
        <v>8E-06</v>
      </c>
      <c r="AQ73" s="94"/>
      <c r="AR73" s="92">
        <f t="shared" si="13"/>
        <v>0</v>
      </c>
      <c r="AS73" s="92">
        <f t="shared" si="14"/>
      </c>
      <c r="AT73" s="92">
        <f t="shared" si="59"/>
        <v>9E-06</v>
      </c>
      <c r="AU73" s="94"/>
      <c r="AV73" s="92">
        <f t="shared" si="15"/>
        <v>0</v>
      </c>
      <c r="AW73" s="92">
        <f t="shared" si="16"/>
      </c>
      <c r="AX73" s="92">
        <f t="shared" si="60"/>
        <v>9.999999999999999E-06</v>
      </c>
      <c r="AY73" s="94"/>
      <c r="AZ73" s="92">
        <f t="shared" si="17"/>
        <v>0</v>
      </c>
      <c r="BA73" s="92">
        <f t="shared" si="18"/>
      </c>
      <c r="BB73" s="92">
        <f t="shared" si="61"/>
        <v>1.1E-05</v>
      </c>
      <c r="BC73" s="94"/>
      <c r="BD73" s="92">
        <f t="shared" si="19"/>
        <v>0</v>
      </c>
      <c r="BE73" s="92">
        <f t="shared" si="45"/>
      </c>
      <c r="BF73" s="92">
        <f t="shared" si="62"/>
        <v>1.2E-05</v>
      </c>
      <c r="BG73" s="94"/>
      <c r="BH73" s="92">
        <f t="shared" si="20"/>
        <v>0</v>
      </c>
      <c r="BI73" s="92">
        <f t="shared" si="46"/>
      </c>
      <c r="BJ73" s="92">
        <f t="shared" si="63"/>
        <v>1.3E-05</v>
      </c>
      <c r="BK73" s="94"/>
      <c r="BL73" s="92">
        <f t="shared" si="21"/>
        <v>0</v>
      </c>
      <c r="BM73" s="92">
        <f t="shared" si="47"/>
      </c>
      <c r="BN73" s="92">
        <f t="shared" si="64"/>
        <v>1.4E-05</v>
      </c>
      <c r="BO73" s="94"/>
      <c r="BP73" s="92">
        <f t="shared" si="22"/>
        <v>0</v>
      </c>
      <c r="BQ73" s="92">
        <f t="shared" si="48"/>
      </c>
      <c r="BR73" s="92">
        <f t="shared" si="65"/>
        <v>1.4999999999999999E-05</v>
      </c>
    </row>
    <row r="74" spans="1:70" ht="12.75">
      <c r="A74" s="6">
        <f t="shared" si="50"/>
        <v>62</v>
      </c>
      <c r="B74" s="66"/>
      <c r="C74" s="3"/>
      <c r="D74" s="3"/>
      <c r="E74" s="70">
        <f t="shared" si="49"/>
      </c>
      <c r="F74" s="46">
        <f t="shared" si="23"/>
      </c>
      <c r="G74" s="88"/>
      <c r="H74" s="21"/>
      <c r="I74" s="94"/>
      <c r="J74" s="94"/>
      <c r="K74" s="92">
        <f t="shared" si="24"/>
        <v>0</v>
      </c>
      <c r="L74" s="19">
        <f t="shared" si="42"/>
      </c>
      <c r="M74" s="92">
        <f t="shared" si="51"/>
        <v>0</v>
      </c>
      <c r="N74" s="94"/>
      <c r="O74" s="92">
        <f t="shared" si="25"/>
        <v>0</v>
      </c>
      <c r="P74" s="92">
        <f t="shared" si="43"/>
      </c>
      <c r="Q74" s="92">
        <f t="shared" si="52"/>
        <v>2E-06</v>
      </c>
      <c r="R74" s="94"/>
      <c r="S74" s="92">
        <f t="shared" si="1"/>
        <v>0</v>
      </c>
      <c r="T74" s="92">
        <f t="shared" si="44"/>
      </c>
      <c r="U74" s="92">
        <f t="shared" si="2"/>
      </c>
      <c r="V74" s="92">
        <f t="shared" si="53"/>
        <v>3E-06</v>
      </c>
      <c r="W74" s="94"/>
      <c r="X74" s="92">
        <f t="shared" si="3"/>
        <v>0</v>
      </c>
      <c r="Y74" s="92">
        <f t="shared" si="4"/>
      </c>
      <c r="Z74" s="92">
        <f t="shared" si="54"/>
        <v>4E-06</v>
      </c>
      <c r="AA74" s="94"/>
      <c r="AB74" s="92">
        <f t="shared" si="5"/>
        <v>0</v>
      </c>
      <c r="AC74" s="92">
        <f t="shared" si="6"/>
      </c>
      <c r="AD74" s="92">
        <f t="shared" si="55"/>
        <v>4.9999999999999996E-06</v>
      </c>
      <c r="AE74" s="94"/>
      <c r="AF74" s="92">
        <f t="shared" si="7"/>
        <v>0</v>
      </c>
      <c r="AG74" s="92">
        <f t="shared" si="8"/>
      </c>
      <c r="AH74" s="92">
        <f t="shared" si="56"/>
        <v>6E-06</v>
      </c>
      <c r="AI74" s="94"/>
      <c r="AJ74" s="92">
        <f t="shared" si="9"/>
        <v>0</v>
      </c>
      <c r="AK74" s="92">
        <f t="shared" si="10"/>
      </c>
      <c r="AL74" s="92">
        <f t="shared" si="57"/>
        <v>7E-06</v>
      </c>
      <c r="AM74" s="94"/>
      <c r="AN74" s="92">
        <f t="shared" si="11"/>
        <v>0</v>
      </c>
      <c r="AO74" s="92">
        <f t="shared" si="12"/>
      </c>
      <c r="AP74" s="92">
        <f t="shared" si="58"/>
        <v>8E-06</v>
      </c>
      <c r="AQ74" s="94"/>
      <c r="AR74" s="92">
        <f t="shared" si="13"/>
        <v>0</v>
      </c>
      <c r="AS74" s="92">
        <f t="shared" si="14"/>
      </c>
      <c r="AT74" s="92">
        <f t="shared" si="59"/>
        <v>9E-06</v>
      </c>
      <c r="AU74" s="94"/>
      <c r="AV74" s="92">
        <f t="shared" si="15"/>
        <v>0</v>
      </c>
      <c r="AW74" s="92">
        <f t="shared" si="16"/>
      </c>
      <c r="AX74" s="92">
        <f t="shared" si="60"/>
        <v>9.999999999999999E-06</v>
      </c>
      <c r="AY74" s="94"/>
      <c r="AZ74" s="92">
        <f t="shared" si="17"/>
        <v>0</v>
      </c>
      <c r="BA74" s="92">
        <f t="shared" si="18"/>
      </c>
      <c r="BB74" s="92">
        <f t="shared" si="61"/>
        <v>1.1E-05</v>
      </c>
      <c r="BC74" s="94"/>
      <c r="BD74" s="92">
        <f t="shared" si="19"/>
        <v>0</v>
      </c>
      <c r="BE74" s="92">
        <f t="shared" si="45"/>
      </c>
      <c r="BF74" s="92">
        <f t="shared" si="62"/>
        <v>1.2E-05</v>
      </c>
      <c r="BG74" s="94"/>
      <c r="BH74" s="92">
        <f t="shared" si="20"/>
        <v>0</v>
      </c>
      <c r="BI74" s="92">
        <f t="shared" si="46"/>
      </c>
      <c r="BJ74" s="92">
        <f t="shared" si="63"/>
        <v>1.3E-05</v>
      </c>
      <c r="BK74" s="94"/>
      <c r="BL74" s="92">
        <f t="shared" si="21"/>
        <v>0</v>
      </c>
      <c r="BM74" s="92">
        <f t="shared" si="47"/>
      </c>
      <c r="BN74" s="92">
        <f t="shared" si="64"/>
        <v>1.4E-05</v>
      </c>
      <c r="BO74" s="94"/>
      <c r="BP74" s="92">
        <f t="shared" si="22"/>
        <v>0</v>
      </c>
      <c r="BQ74" s="92">
        <f t="shared" si="48"/>
      </c>
      <c r="BR74" s="92">
        <f t="shared" si="65"/>
        <v>1.4999999999999999E-05</v>
      </c>
    </row>
    <row r="75" spans="1:70" ht="12.75">
      <c r="A75" s="6">
        <f t="shared" si="50"/>
        <v>63</v>
      </c>
      <c r="B75" s="66"/>
      <c r="C75" s="3"/>
      <c r="D75" s="3"/>
      <c r="E75" s="70">
        <f t="shared" si="49"/>
      </c>
      <c r="F75" s="46">
        <f t="shared" si="23"/>
      </c>
      <c r="G75" s="88"/>
      <c r="H75" s="21"/>
      <c r="I75" s="94"/>
      <c r="J75" s="94"/>
      <c r="K75" s="92">
        <f t="shared" si="24"/>
        <v>0</v>
      </c>
      <c r="L75" s="19">
        <f t="shared" si="42"/>
      </c>
      <c r="M75" s="92">
        <f t="shared" si="51"/>
        <v>0</v>
      </c>
      <c r="N75" s="94"/>
      <c r="O75" s="92">
        <f t="shared" si="25"/>
        <v>0</v>
      </c>
      <c r="P75" s="92">
        <f t="shared" si="43"/>
      </c>
      <c r="Q75" s="92">
        <f t="shared" si="52"/>
        <v>2E-06</v>
      </c>
      <c r="R75" s="94"/>
      <c r="S75" s="92">
        <f t="shared" si="1"/>
        <v>0</v>
      </c>
      <c r="T75" s="92">
        <f t="shared" si="44"/>
      </c>
      <c r="U75" s="92">
        <f t="shared" si="2"/>
      </c>
      <c r="V75" s="92">
        <f t="shared" si="53"/>
        <v>3E-06</v>
      </c>
      <c r="W75" s="94"/>
      <c r="X75" s="92">
        <f t="shared" si="3"/>
        <v>0</v>
      </c>
      <c r="Y75" s="92">
        <f t="shared" si="4"/>
      </c>
      <c r="Z75" s="92">
        <f t="shared" si="54"/>
        <v>4E-06</v>
      </c>
      <c r="AA75" s="94"/>
      <c r="AB75" s="92">
        <f t="shared" si="5"/>
        <v>0</v>
      </c>
      <c r="AC75" s="92">
        <f t="shared" si="6"/>
      </c>
      <c r="AD75" s="92">
        <f t="shared" si="55"/>
        <v>4.9999999999999996E-06</v>
      </c>
      <c r="AE75" s="94"/>
      <c r="AF75" s="92">
        <f t="shared" si="7"/>
        <v>0</v>
      </c>
      <c r="AG75" s="92">
        <f t="shared" si="8"/>
      </c>
      <c r="AH75" s="92">
        <f t="shared" si="56"/>
        <v>6E-06</v>
      </c>
      <c r="AI75" s="94"/>
      <c r="AJ75" s="92">
        <f t="shared" si="9"/>
        <v>0</v>
      </c>
      <c r="AK75" s="92">
        <f t="shared" si="10"/>
      </c>
      <c r="AL75" s="92">
        <f t="shared" si="57"/>
        <v>7E-06</v>
      </c>
      <c r="AM75" s="94"/>
      <c r="AN75" s="92">
        <f t="shared" si="11"/>
        <v>0</v>
      </c>
      <c r="AO75" s="92">
        <f t="shared" si="12"/>
      </c>
      <c r="AP75" s="92">
        <f t="shared" si="58"/>
        <v>8E-06</v>
      </c>
      <c r="AQ75" s="94"/>
      <c r="AR75" s="92">
        <f t="shared" si="13"/>
        <v>0</v>
      </c>
      <c r="AS75" s="92">
        <f t="shared" si="14"/>
      </c>
      <c r="AT75" s="92">
        <f t="shared" si="59"/>
        <v>9E-06</v>
      </c>
      <c r="AU75" s="94"/>
      <c r="AV75" s="92">
        <f t="shared" si="15"/>
        <v>0</v>
      </c>
      <c r="AW75" s="92">
        <f t="shared" si="16"/>
      </c>
      <c r="AX75" s="92">
        <f t="shared" si="60"/>
        <v>9.999999999999999E-06</v>
      </c>
      <c r="AY75" s="94"/>
      <c r="AZ75" s="92">
        <f t="shared" si="17"/>
        <v>0</v>
      </c>
      <c r="BA75" s="92">
        <f t="shared" si="18"/>
      </c>
      <c r="BB75" s="92">
        <f t="shared" si="61"/>
        <v>1.1E-05</v>
      </c>
      <c r="BC75" s="94"/>
      <c r="BD75" s="92">
        <f t="shared" si="19"/>
        <v>0</v>
      </c>
      <c r="BE75" s="92">
        <f t="shared" si="45"/>
      </c>
      <c r="BF75" s="92">
        <f t="shared" si="62"/>
        <v>1.2E-05</v>
      </c>
      <c r="BG75" s="94"/>
      <c r="BH75" s="92">
        <f t="shared" si="20"/>
        <v>0</v>
      </c>
      <c r="BI75" s="92">
        <f t="shared" si="46"/>
      </c>
      <c r="BJ75" s="92">
        <f t="shared" si="63"/>
        <v>1.3E-05</v>
      </c>
      <c r="BK75" s="94"/>
      <c r="BL75" s="92">
        <f t="shared" si="21"/>
        <v>0</v>
      </c>
      <c r="BM75" s="92">
        <f t="shared" si="47"/>
      </c>
      <c r="BN75" s="92">
        <f t="shared" si="64"/>
        <v>1.4E-05</v>
      </c>
      <c r="BO75" s="94"/>
      <c r="BP75" s="92">
        <f t="shared" si="22"/>
        <v>0</v>
      </c>
      <c r="BQ75" s="92">
        <f t="shared" si="48"/>
      </c>
      <c r="BR75" s="92">
        <f t="shared" si="65"/>
        <v>1.4999999999999999E-05</v>
      </c>
    </row>
    <row r="76" spans="1:70" ht="12.75">
      <c r="A76" s="6">
        <f t="shared" si="50"/>
        <v>64</v>
      </c>
      <c r="B76" s="66"/>
      <c r="C76" s="3"/>
      <c r="D76" s="3"/>
      <c r="E76" s="70">
        <f t="shared" si="49"/>
      </c>
      <c r="F76" s="46">
        <f t="shared" si="23"/>
      </c>
      <c r="G76" s="88"/>
      <c r="H76" s="21"/>
      <c r="I76" s="94"/>
      <c r="J76" s="94"/>
      <c r="K76" s="92">
        <f t="shared" si="24"/>
        <v>0</v>
      </c>
      <c r="L76" s="19">
        <f t="shared" si="42"/>
      </c>
      <c r="M76" s="92">
        <f t="shared" si="51"/>
        <v>0</v>
      </c>
      <c r="N76" s="94"/>
      <c r="O76" s="92">
        <f t="shared" si="25"/>
        <v>0</v>
      </c>
      <c r="P76" s="92">
        <f t="shared" si="43"/>
      </c>
      <c r="Q76" s="92">
        <f t="shared" si="52"/>
        <v>2E-06</v>
      </c>
      <c r="R76" s="94"/>
      <c r="S76" s="92">
        <f t="shared" si="1"/>
        <v>0</v>
      </c>
      <c r="T76" s="92">
        <f t="shared" si="44"/>
      </c>
      <c r="U76" s="92">
        <f t="shared" si="2"/>
      </c>
      <c r="V76" s="92">
        <f t="shared" si="53"/>
        <v>3E-06</v>
      </c>
      <c r="W76" s="94"/>
      <c r="X76" s="92">
        <f t="shared" si="3"/>
        <v>0</v>
      </c>
      <c r="Y76" s="92">
        <f t="shared" si="4"/>
      </c>
      <c r="Z76" s="92">
        <f t="shared" si="54"/>
        <v>4E-06</v>
      </c>
      <c r="AA76" s="94"/>
      <c r="AB76" s="92">
        <f t="shared" si="5"/>
        <v>0</v>
      </c>
      <c r="AC76" s="92">
        <f t="shared" si="6"/>
      </c>
      <c r="AD76" s="92">
        <f t="shared" si="55"/>
        <v>4.9999999999999996E-06</v>
      </c>
      <c r="AE76" s="94"/>
      <c r="AF76" s="92">
        <f t="shared" si="7"/>
        <v>0</v>
      </c>
      <c r="AG76" s="92">
        <f t="shared" si="8"/>
      </c>
      <c r="AH76" s="92">
        <f t="shared" si="56"/>
        <v>6E-06</v>
      </c>
      <c r="AI76" s="94"/>
      <c r="AJ76" s="92">
        <f t="shared" si="9"/>
        <v>0</v>
      </c>
      <c r="AK76" s="92">
        <f t="shared" si="10"/>
      </c>
      <c r="AL76" s="92">
        <f t="shared" si="57"/>
        <v>7E-06</v>
      </c>
      <c r="AM76" s="94"/>
      <c r="AN76" s="92">
        <f t="shared" si="11"/>
        <v>0</v>
      </c>
      <c r="AO76" s="92">
        <f t="shared" si="12"/>
      </c>
      <c r="AP76" s="92">
        <f t="shared" si="58"/>
        <v>8E-06</v>
      </c>
      <c r="AQ76" s="94"/>
      <c r="AR76" s="92">
        <f t="shared" si="13"/>
        <v>0</v>
      </c>
      <c r="AS76" s="92">
        <f t="shared" si="14"/>
      </c>
      <c r="AT76" s="92">
        <f t="shared" si="59"/>
        <v>9E-06</v>
      </c>
      <c r="AU76" s="94"/>
      <c r="AV76" s="92">
        <f t="shared" si="15"/>
        <v>0</v>
      </c>
      <c r="AW76" s="92">
        <f t="shared" si="16"/>
      </c>
      <c r="AX76" s="92">
        <f t="shared" si="60"/>
        <v>9.999999999999999E-06</v>
      </c>
      <c r="AY76" s="94"/>
      <c r="AZ76" s="92">
        <f t="shared" si="17"/>
        <v>0</v>
      </c>
      <c r="BA76" s="92">
        <f t="shared" si="18"/>
      </c>
      <c r="BB76" s="92">
        <f t="shared" si="61"/>
        <v>1.1E-05</v>
      </c>
      <c r="BC76" s="94"/>
      <c r="BD76" s="92">
        <f t="shared" si="19"/>
        <v>0</v>
      </c>
      <c r="BE76" s="92">
        <f t="shared" si="45"/>
      </c>
      <c r="BF76" s="92">
        <f t="shared" si="62"/>
        <v>1.2E-05</v>
      </c>
      <c r="BG76" s="94"/>
      <c r="BH76" s="92">
        <f t="shared" si="20"/>
        <v>0</v>
      </c>
      <c r="BI76" s="92">
        <f t="shared" si="46"/>
      </c>
      <c r="BJ76" s="92">
        <f t="shared" si="63"/>
        <v>1.3E-05</v>
      </c>
      <c r="BK76" s="94"/>
      <c r="BL76" s="92">
        <f t="shared" si="21"/>
        <v>0</v>
      </c>
      <c r="BM76" s="92">
        <f t="shared" si="47"/>
      </c>
      <c r="BN76" s="92">
        <f t="shared" si="64"/>
        <v>1.4E-05</v>
      </c>
      <c r="BO76" s="94"/>
      <c r="BP76" s="92">
        <f t="shared" si="22"/>
        <v>0</v>
      </c>
      <c r="BQ76" s="92">
        <f t="shared" si="48"/>
      </c>
      <c r="BR76" s="92">
        <f t="shared" si="65"/>
        <v>1.4999999999999999E-05</v>
      </c>
    </row>
    <row r="77" spans="1:70" ht="12.75">
      <c r="A77" s="6">
        <f t="shared" si="50"/>
        <v>65</v>
      </c>
      <c r="B77" s="66"/>
      <c r="C77" s="3"/>
      <c r="D77" s="3"/>
      <c r="E77" s="70">
        <f aca="true" t="shared" si="66" ref="E77:E87">IF(SUM(F317:AA317)-G77&gt;0.01,SUM(F317:AA317)-G77,"")</f>
      </c>
      <c r="F77" s="46">
        <f t="shared" si="23"/>
      </c>
      <c r="G77" s="88"/>
      <c r="H77" s="21"/>
      <c r="I77" s="94"/>
      <c r="J77" s="94"/>
      <c r="K77" s="92">
        <f t="shared" si="24"/>
        <v>0</v>
      </c>
      <c r="L77" s="19">
        <f t="shared" si="42"/>
      </c>
      <c r="M77" s="92">
        <f t="shared" si="51"/>
        <v>0</v>
      </c>
      <c r="N77" s="94"/>
      <c r="O77" s="92">
        <f t="shared" si="25"/>
        <v>0</v>
      </c>
      <c r="P77" s="92">
        <f t="shared" si="43"/>
      </c>
      <c r="Q77" s="92">
        <f t="shared" si="52"/>
        <v>2E-06</v>
      </c>
      <c r="R77" s="94"/>
      <c r="S77" s="92">
        <f aca="true" t="shared" si="67" ref="S77:S87">IF(ISERROR(MIN(R$13:R$87)/R77*1000),0,MIN(R$13:R$87)/R77*1000)</f>
        <v>0</v>
      </c>
      <c r="T77" s="92">
        <f t="shared" si="44"/>
      </c>
      <c r="U77" s="92">
        <f aca="true" t="shared" si="68" ref="U77:U87">IF($B77&gt;0,$B77,"")</f>
      </c>
      <c r="V77" s="92">
        <f t="shared" si="53"/>
        <v>3E-06</v>
      </c>
      <c r="W77" s="94"/>
      <c r="X77" s="92">
        <f aca="true" t="shared" si="69" ref="X77:X87">IF(ISERROR(MIN(W$13:W$87)/W77*1000),0,MIN(W$13:W$87)/W77*1000)</f>
        <v>0</v>
      </c>
      <c r="Y77" s="92">
        <f aca="true" t="shared" si="70" ref="Y77:Y87">IF($B77&gt;0,$B77,"")</f>
      </c>
      <c r="Z77" s="92">
        <f t="shared" si="54"/>
        <v>4E-06</v>
      </c>
      <c r="AA77" s="94"/>
      <c r="AB77" s="92">
        <f aca="true" t="shared" si="71" ref="AB77:AB87">IF(ISERROR(MIN(AA$13:AA$87)/AA77*1000),0,MIN(AA$13:AA$87)/AA77*1000)</f>
        <v>0</v>
      </c>
      <c r="AC77" s="92">
        <f aca="true" t="shared" si="72" ref="AC77:AC87">IF($B77&gt;0,$B77,"")</f>
      </c>
      <c r="AD77" s="92">
        <f t="shared" si="55"/>
        <v>4.9999999999999996E-06</v>
      </c>
      <c r="AE77" s="94"/>
      <c r="AF77" s="92">
        <f aca="true" t="shared" si="73" ref="AF77:AF87">IF(ISERROR(MIN(AE$13:AE$87)/AE77*1000),0,MIN(AE$13:AE$87)/AE77*1000)</f>
        <v>0</v>
      </c>
      <c r="AG77" s="92">
        <f aca="true" t="shared" si="74" ref="AG77:AG87">IF($B77&gt;0,$B77,"")</f>
      </c>
      <c r="AH77" s="92">
        <f t="shared" si="56"/>
        <v>6E-06</v>
      </c>
      <c r="AI77" s="94"/>
      <c r="AJ77" s="92">
        <f aca="true" t="shared" si="75" ref="AJ77:AJ87">IF(ISERROR(MIN(AI$13:AI$87)/AI77*1000),0,MIN(AI$13:AI$87)/AI77*1000)</f>
        <v>0</v>
      </c>
      <c r="AK77" s="92">
        <f aca="true" t="shared" si="76" ref="AK77:AK87">IF($B77&gt;0,$B77,"")</f>
      </c>
      <c r="AL77" s="92">
        <f t="shared" si="57"/>
        <v>7E-06</v>
      </c>
      <c r="AM77" s="94"/>
      <c r="AN77" s="92">
        <f aca="true" t="shared" si="77" ref="AN77:AN87">IF(ISERROR(MIN(AM$13:AM$87)/AM77*1000),0,MIN(AM$13:AM$87)/AM77*1000)</f>
        <v>0</v>
      </c>
      <c r="AO77" s="92">
        <f aca="true" t="shared" si="78" ref="AO77:AO87">IF($B77&gt;0,$B77,"")</f>
      </c>
      <c r="AP77" s="92">
        <f t="shared" si="58"/>
        <v>8E-06</v>
      </c>
      <c r="AQ77" s="94"/>
      <c r="AR77" s="92">
        <f aca="true" t="shared" si="79" ref="AR77:AR87">IF(ISERROR(MIN(AQ$13:AQ$87)/AQ77*1000),0,MIN(AQ$13:AQ$87)/AQ77*1000)</f>
        <v>0</v>
      </c>
      <c r="AS77" s="92">
        <f aca="true" t="shared" si="80" ref="AS77:AS87">IF($B77&gt;0,$B77,"")</f>
      </c>
      <c r="AT77" s="92">
        <f t="shared" si="59"/>
        <v>9E-06</v>
      </c>
      <c r="AU77" s="94"/>
      <c r="AV77" s="92">
        <f aca="true" t="shared" si="81" ref="AV77:AV87">IF(ISERROR(MIN(AU$13:AU$87)/AU77*1000),0,MIN(AU$13:AU$87)/AU77*1000)</f>
        <v>0</v>
      </c>
      <c r="AW77" s="92">
        <f aca="true" t="shared" si="82" ref="AW77:AW87">IF($B77&gt;0,$B77,"")</f>
      </c>
      <c r="AX77" s="92">
        <f t="shared" si="60"/>
        <v>9.999999999999999E-06</v>
      </c>
      <c r="AY77" s="94"/>
      <c r="AZ77" s="92">
        <f aca="true" t="shared" si="83" ref="AZ77:AZ87">IF(ISERROR(MIN(AY$13:AY$87)/AY77*1000),0,MIN(AY$13:AY$87)/AY77*1000)</f>
        <v>0</v>
      </c>
      <c r="BA77" s="92">
        <f aca="true" t="shared" si="84" ref="BA77:BA87">IF($B77&gt;0,$B77,"")</f>
      </c>
      <c r="BB77" s="92">
        <f t="shared" si="61"/>
        <v>1.1E-05</v>
      </c>
      <c r="BC77" s="94"/>
      <c r="BD77" s="92">
        <f aca="true" t="shared" si="85" ref="BD77:BD87">IF(ISERROR(MIN(BC$13:BC$87)/BC77*1000),0,MIN(BC$13:BC$87)/BC77*1000)</f>
        <v>0</v>
      </c>
      <c r="BE77" s="92">
        <f t="shared" si="45"/>
      </c>
      <c r="BF77" s="92">
        <f t="shared" si="62"/>
        <v>1.2E-05</v>
      </c>
      <c r="BG77" s="94"/>
      <c r="BH77" s="92">
        <f aca="true" t="shared" si="86" ref="BH77:BH87">IF(ISERROR(MIN(BG$13:BG$87)/BG77*1000),0,MIN(BG$13:BG$87)/BG77*1000)</f>
        <v>0</v>
      </c>
      <c r="BI77" s="92">
        <f t="shared" si="46"/>
      </c>
      <c r="BJ77" s="92">
        <f t="shared" si="63"/>
        <v>1.3E-05</v>
      </c>
      <c r="BK77" s="94"/>
      <c r="BL77" s="92">
        <f aca="true" t="shared" si="87" ref="BL77:BL87">IF(ISERROR(MIN(BK$13:BK$87)/BK77*1000),0,MIN(BK$13:BK$87)/BK77*1000)</f>
        <v>0</v>
      </c>
      <c r="BM77" s="92">
        <f t="shared" si="47"/>
      </c>
      <c r="BN77" s="92">
        <f t="shared" si="64"/>
        <v>1.4E-05</v>
      </c>
      <c r="BO77" s="94"/>
      <c r="BP77" s="92">
        <f aca="true" t="shared" si="88" ref="BP77:BP87">IF(ISERROR(MIN(BO$13:BO$87)/BO77*1000),0,MIN(BO$13:BO$87)/BO77*1000)</f>
        <v>0</v>
      </c>
      <c r="BQ77" s="92">
        <f t="shared" si="48"/>
      </c>
      <c r="BR77" s="92">
        <f t="shared" si="65"/>
        <v>1.4999999999999999E-05</v>
      </c>
    </row>
    <row r="78" spans="1:70" ht="12.75">
      <c r="A78" s="6">
        <f t="shared" si="50"/>
        <v>66</v>
      </c>
      <c r="B78" s="66"/>
      <c r="C78" s="3"/>
      <c r="D78" s="3"/>
      <c r="E78" s="70">
        <f t="shared" si="66"/>
      </c>
      <c r="F78" s="46">
        <f aca="true" t="shared" si="89" ref="F78:F87">IF(E78&lt;&gt;"",RANK(E78,$E$13:$E$87,0),"")</f>
      </c>
      <c r="G78" s="88"/>
      <c r="H78" s="21"/>
      <c r="I78" s="94"/>
      <c r="J78" s="94"/>
      <c r="K78" s="92">
        <f aca="true" t="shared" si="90" ref="K78:K87">IF(ISERROR(MIN(J$13:J$87)/J78*1000),0,MIN(J$13:J$87)/J78*1000)</f>
        <v>0</v>
      </c>
      <c r="L78" s="19">
        <f aca="true" t="shared" si="91" ref="L78:L87">IF(B78&gt;0,B78,"")</f>
      </c>
      <c r="M78" s="92">
        <f t="shared" si="51"/>
        <v>0</v>
      </c>
      <c r="N78" s="94"/>
      <c r="O78" s="92">
        <f aca="true" t="shared" si="92" ref="O78:O87">IF(ISERROR(MIN(N$13:N$87)/N78*1000),0,MIN(N$13:N$87)/N78*1000)</f>
        <v>0</v>
      </c>
      <c r="P78" s="92">
        <f aca="true" t="shared" si="93" ref="P78:P87">IF(B78&gt;0,B78,"")</f>
      </c>
      <c r="Q78" s="92">
        <f t="shared" si="52"/>
        <v>2E-06</v>
      </c>
      <c r="R78" s="94"/>
      <c r="S78" s="92">
        <f t="shared" si="67"/>
        <v>0</v>
      </c>
      <c r="T78" s="92">
        <f aca="true" t="shared" si="94" ref="T78:T87">IF(B78&gt;0,B78,"")</f>
      </c>
      <c r="U78" s="92">
        <f t="shared" si="68"/>
      </c>
      <c r="V78" s="92">
        <f t="shared" si="53"/>
        <v>3E-06</v>
      </c>
      <c r="W78" s="94"/>
      <c r="X78" s="92">
        <f t="shared" si="69"/>
        <v>0</v>
      </c>
      <c r="Y78" s="92">
        <f t="shared" si="70"/>
      </c>
      <c r="Z78" s="92">
        <f t="shared" si="54"/>
        <v>4E-06</v>
      </c>
      <c r="AA78" s="94"/>
      <c r="AB78" s="92">
        <f t="shared" si="71"/>
        <v>0</v>
      </c>
      <c r="AC78" s="92">
        <f t="shared" si="72"/>
      </c>
      <c r="AD78" s="92">
        <f t="shared" si="55"/>
        <v>4.9999999999999996E-06</v>
      </c>
      <c r="AE78" s="94"/>
      <c r="AF78" s="92">
        <f t="shared" si="73"/>
        <v>0</v>
      </c>
      <c r="AG78" s="92">
        <f t="shared" si="74"/>
      </c>
      <c r="AH78" s="92">
        <f t="shared" si="56"/>
        <v>6E-06</v>
      </c>
      <c r="AI78" s="94"/>
      <c r="AJ78" s="92">
        <f t="shared" si="75"/>
        <v>0</v>
      </c>
      <c r="AK78" s="92">
        <f t="shared" si="76"/>
      </c>
      <c r="AL78" s="92">
        <f t="shared" si="57"/>
        <v>7E-06</v>
      </c>
      <c r="AM78" s="94"/>
      <c r="AN78" s="92">
        <f t="shared" si="77"/>
        <v>0</v>
      </c>
      <c r="AO78" s="92">
        <f t="shared" si="78"/>
      </c>
      <c r="AP78" s="92">
        <f t="shared" si="58"/>
        <v>8E-06</v>
      </c>
      <c r="AQ78" s="94"/>
      <c r="AR78" s="92">
        <f t="shared" si="79"/>
        <v>0</v>
      </c>
      <c r="AS78" s="92">
        <f t="shared" si="80"/>
      </c>
      <c r="AT78" s="92">
        <f t="shared" si="59"/>
        <v>9E-06</v>
      </c>
      <c r="AU78" s="94"/>
      <c r="AV78" s="92">
        <f t="shared" si="81"/>
        <v>0</v>
      </c>
      <c r="AW78" s="92">
        <f t="shared" si="82"/>
      </c>
      <c r="AX78" s="92">
        <f t="shared" si="60"/>
        <v>9.999999999999999E-06</v>
      </c>
      <c r="AY78" s="94"/>
      <c r="AZ78" s="92">
        <f t="shared" si="83"/>
        <v>0</v>
      </c>
      <c r="BA78" s="92">
        <f t="shared" si="84"/>
      </c>
      <c r="BB78" s="92">
        <f t="shared" si="61"/>
        <v>1.1E-05</v>
      </c>
      <c r="BC78" s="94"/>
      <c r="BD78" s="92">
        <f t="shared" si="85"/>
        <v>0</v>
      </c>
      <c r="BE78" s="92">
        <f aca="true" t="shared" si="95" ref="BE78:BE87">IF($B78&gt;0,$B78,"")</f>
      </c>
      <c r="BF78" s="92">
        <f t="shared" si="62"/>
        <v>1.2E-05</v>
      </c>
      <c r="BG78" s="94"/>
      <c r="BH78" s="92">
        <f t="shared" si="86"/>
        <v>0</v>
      </c>
      <c r="BI78" s="92">
        <f aca="true" t="shared" si="96" ref="BI78:BI87">IF(B78&gt;0,B78,"")</f>
      </c>
      <c r="BJ78" s="92">
        <f t="shared" si="63"/>
        <v>1.3E-05</v>
      </c>
      <c r="BK78" s="94"/>
      <c r="BL78" s="92">
        <f t="shared" si="87"/>
        <v>0</v>
      </c>
      <c r="BM78" s="92">
        <f aca="true" t="shared" si="97" ref="BM78:BM87">IF(B78&gt;0,B78,"")</f>
      </c>
      <c r="BN78" s="92">
        <f t="shared" si="64"/>
        <v>1.4E-05</v>
      </c>
      <c r="BO78" s="94"/>
      <c r="BP78" s="92">
        <f t="shared" si="88"/>
        <v>0</v>
      </c>
      <c r="BQ78" s="92">
        <f aca="true" t="shared" si="98" ref="BQ78:BQ87">IF(B78&gt;0,B78,"")</f>
      </c>
      <c r="BR78" s="92">
        <f t="shared" si="65"/>
        <v>1.4999999999999999E-05</v>
      </c>
    </row>
    <row r="79" spans="1:70" ht="12.75">
      <c r="A79" s="6">
        <f aca="true" t="shared" si="99" ref="A79:A87">A78+1</f>
        <v>67</v>
      </c>
      <c r="B79" s="66"/>
      <c r="C79" s="3"/>
      <c r="D79" s="3"/>
      <c r="E79" s="70">
        <f t="shared" si="66"/>
      </c>
      <c r="F79" s="46">
        <f t="shared" si="89"/>
      </c>
      <c r="G79" s="88"/>
      <c r="H79" s="21"/>
      <c r="I79" s="94"/>
      <c r="J79" s="94"/>
      <c r="K79" s="92">
        <f t="shared" si="90"/>
        <v>0</v>
      </c>
      <c r="L79" s="19">
        <f t="shared" si="91"/>
      </c>
      <c r="M79" s="92">
        <f t="shared" si="51"/>
        <v>0</v>
      </c>
      <c r="N79" s="94"/>
      <c r="O79" s="92">
        <f t="shared" si="92"/>
        <v>0</v>
      </c>
      <c r="P79" s="92">
        <f t="shared" si="93"/>
      </c>
      <c r="Q79" s="92">
        <f t="shared" si="52"/>
        <v>2E-06</v>
      </c>
      <c r="R79" s="94"/>
      <c r="S79" s="92">
        <f t="shared" si="67"/>
        <v>0</v>
      </c>
      <c r="T79" s="92">
        <f t="shared" si="94"/>
      </c>
      <c r="U79" s="92">
        <f t="shared" si="68"/>
      </c>
      <c r="V79" s="92">
        <f t="shared" si="53"/>
        <v>3E-06</v>
      </c>
      <c r="W79" s="94"/>
      <c r="X79" s="92">
        <f t="shared" si="69"/>
        <v>0</v>
      </c>
      <c r="Y79" s="92">
        <f t="shared" si="70"/>
      </c>
      <c r="Z79" s="92">
        <f t="shared" si="54"/>
        <v>4E-06</v>
      </c>
      <c r="AA79" s="94"/>
      <c r="AB79" s="92">
        <f t="shared" si="71"/>
        <v>0</v>
      </c>
      <c r="AC79" s="92">
        <f t="shared" si="72"/>
      </c>
      <c r="AD79" s="92">
        <f t="shared" si="55"/>
        <v>4.9999999999999996E-06</v>
      </c>
      <c r="AE79" s="94"/>
      <c r="AF79" s="92">
        <f t="shared" si="73"/>
        <v>0</v>
      </c>
      <c r="AG79" s="92">
        <f t="shared" si="74"/>
      </c>
      <c r="AH79" s="92">
        <f t="shared" si="56"/>
        <v>6E-06</v>
      </c>
      <c r="AI79" s="94"/>
      <c r="AJ79" s="92">
        <f t="shared" si="75"/>
        <v>0</v>
      </c>
      <c r="AK79" s="92">
        <f t="shared" si="76"/>
      </c>
      <c r="AL79" s="92">
        <f t="shared" si="57"/>
        <v>7E-06</v>
      </c>
      <c r="AM79" s="94"/>
      <c r="AN79" s="92">
        <f t="shared" si="77"/>
        <v>0</v>
      </c>
      <c r="AO79" s="92">
        <f t="shared" si="78"/>
      </c>
      <c r="AP79" s="92">
        <f t="shared" si="58"/>
        <v>8E-06</v>
      </c>
      <c r="AQ79" s="94"/>
      <c r="AR79" s="92">
        <f t="shared" si="79"/>
        <v>0</v>
      </c>
      <c r="AS79" s="92">
        <f t="shared" si="80"/>
      </c>
      <c r="AT79" s="92">
        <f t="shared" si="59"/>
        <v>9E-06</v>
      </c>
      <c r="AU79" s="94"/>
      <c r="AV79" s="92">
        <f t="shared" si="81"/>
        <v>0</v>
      </c>
      <c r="AW79" s="92">
        <f t="shared" si="82"/>
      </c>
      <c r="AX79" s="92">
        <f t="shared" si="60"/>
        <v>9.999999999999999E-06</v>
      </c>
      <c r="AY79" s="94"/>
      <c r="AZ79" s="92">
        <f t="shared" si="83"/>
        <v>0</v>
      </c>
      <c r="BA79" s="92">
        <f t="shared" si="84"/>
      </c>
      <c r="BB79" s="92">
        <f t="shared" si="61"/>
        <v>1.1E-05</v>
      </c>
      <c r="BC79" s="94"/>
      <c r="BD79" s="92">
        <f t="shared" si="85"/>
        <v>0</v>
      </c>
      <c r="BE79" s="92">
        <f t="shared" si="95"/>
      </c>
      <c r="BF79" s="92">
        <f t="shared" si="62"/>
        <v>1.2E-05</v>
      </c>
      <c r="BG79" s="94"/>
      <c r="BH79" s="92">
        <f t="shared" si="86"/>
        <v>0</v>
      </c>
      <c r="BI79" s="92">
        <f t="shared" si="96"/>
      </c>
      <c r="BJ79" s="92">
        <f t="shared" si="63"/>
        <v>1.3E-05</v>
      </c>
      <c r="BK79" s="94"/>
      <c r="BL79" s="92">
        <f t="shared" si="87"/>
        <v>0</v>
      </c>
      <c r="BM79" s="92">
        <f t="shared" si="97"/>
      </c>
      <c r="BN79" s="92">
        <f t="shared" si="64"/>
        <v>1.4E-05</v>
      </c>
      <c r="BO79" s="94"/>
      <c r="BP79" s="92">
        <f t="shared" si="88"/>
        <v>0</v>
      </c>
      <c r="BQ79" s="92">
        <f t="shared" si="98"/>
      </c>
      <c r="BR79" s="92">
        <f t="shared" si="65"/>
        <v>1.4999999999999999E-05</v>
      </c>
    </row>
    <row r="80" spans="1:70" ht="12.75">
      <c r="A80" s="6">
        <f t="shared" si="99"/>
        <v>68</v>
      </c>
      <c r="B80" s="66"/>
      <c r="C80" s="3"/>
      <c r="D80" s="3"/>
      <c r="E80" s="70">
        <f t="shared" si="66"/>
      </c>
      <c r="F80" s="46">
        <f t="shared" si="89"/>
      </c>
      <c r="G80" s="88"/>
      <c r="H80" s="21"/>
      <c r="I80" s="94"/>
      <c r="J80" s="94"/>
      <c r="K80" s="92">
        <f t="shared" si="90"/>
        <v>0</v>
      </c>
      <c r="L80" s="19">
        <f t="shared" si="91"/>
      </c>
      <c r="M80" s="92">
        <f t="shared" si="51"/>
        <v>0</v>
      </c>
      <c r="N80" s="94"/>
      <c r="O80" s="92">
        <f t="shared" si="92"/>
        <v>0</v>
      </c>
      <c r="P80" s="92">
        <f t="shared" si="93"/>
      </c>
      <c r="Q80" s="92">
        <f t="shared" si="52"/>
        <v>2E-06</v>
      </c>
      <c r="R80" s="94"/>
      <c r="S80" s="92">
        <f t="shared" si="67"/>
        <v>0</v>
      </c>
      <c r="T80" s="92">
        <f t="shared" si="94"/>
      </c>
      <c r="U80" s="92">
        <f t="shared" si="68"/>
      </c>
      <c r="V80" s="92">
        <f t="shared" si="53"/>
        <v>3E-06</v>
      </c>
      <c r="W80" s="94"/>
      <c r="X80" s="92">
        <f t="shared" si="69"/>
        <v>0</v>
      </c>
      <c r="Y80" s="92">
        <f t="shared" si="70"/>
      </c>
      <c r="Z80" s="92">
        <f t="shared" si="54"/>
        <v>4E-06</v>
      </c>
      <c r="AA80" s="94"/>
      <c r="AB80" s="92">
        <f t="shared" si="71"/>
        <v>0</v>
      </c>
      <c r="AC80" s="92">
        <f t="shared" si="72"/>
      </c>
      <c r="AD80" s="92">
        <f t="shared" si="55"/>
        <v>4.9999999999999996E-06</v>
      </c>
      <c r="AE80" s="94"/>
      <c r="AF80" s="92">
        <f t="shared" si="73"/>
        <v>0</v>
      </c>
      <c r="AG80" s="92">
        <f t="shared" si="74"/>
      </c>
      <c r="AH80" s="92">
        <f t="shared" si="56"/>
        <v>6E-06</v>
      </c>
      <c r="AI80" s="94"/>
      <c r="AJ80" s="92">
        <f t="shared" si="75"/>
        <v>0</v>
      </c>
      <c r="AK80" s="92">
        <f t="shared" si="76"/>
      </c>
      <c r="AL80" s="92">
        <f t="shared" si="57"/>
        <v>7E-06</v>
      </c>
      <c r="AM80" s="94"/>
      <c r="AN80" s="92">
        <f t="shared" si="77"/>
        <v>0</v>
      </c>
      <c r="AO80" s="92">
        <f t="shared" si="78"/>
      </c>
      <c r="AP80" s="92">
        <f t="shared" si="58"/>
        <v>8E-06</v>
      </c>
      <c r="AQ80" s="94"/>
      <c r="AR80" s="92">
        <f t="shared" si="79"/>
        <v>0</v>
      </c>
      <c r="AS80" s="92">
        <f t="shared" si="80"/>
      </c>
      <c r="AT80" s="92">
        <f t="shared" si="59"/>
        <v>9E-06</v>
      </c>
      <c r="AU80" s="94"/>
      <c r="AV80" s="92">
        <f t="shared" si="81"/>
        <v>0</v>
      </c>
      <c r="AW80" s="92">
        <f t="shared" si="82"/>
      </c>
      <c r="AX80" s="92">
        <f t="shared" si="60"/>
        <v>9.999999999999999E-06</v>
      </c>
      <c r="AY80" s="94"/>
      <c r="AZ80" s="92">
        <f t="shared" si="83"/>
        <v>0</v>
      </c>
      <c r="BA80" s="92">
        <f t="shared" si="84"/>
      </c>
      <c r="BB80" s="92">
        <f t="shared" si="61"/>
        <v>1.1E-05</v>
      </c>
      <c r="BC80" s="94"/>
      <c r="BD80" s="92">
        <f t="shared" si="85"/>
        <v>0</v>
      </c>
      <c r="BE80" s="92">
        <f t="shared" si="95"/>
      </c>
      <c r="BF80" s="92">
        <f t="shared" si="62"/>
        <v>1.2E-05</v>
      </c>
      <c r="BG80" s="94"/>
      <c r="BH80" s="92">
        <f t="shared" si="86"/>
        <v>0</v>
      </c>
      <c r="BI80" s="92">
        <f t="shared" si="96"/>
      </c>
      <c r="BJ80" s="92">
        <f t="shared" si="63"/>
        <v>1.3E-05</v>
      </c>
      <c r="BK80" s="94"/>
      <c r="BL80" s="92">
        <f t="shared" si="87"/>
        <v>0</v>
      </c>
      <c r="BM80" s="92">
        <f t="shared" si="97"/>
      </c>
      <c r="BN80" s="92">
        <f t="shared" si="64"/>
        <v>1.4E-05</v>
      </c>
      <c r="BO80" s="94"/>
      <c r="BP80" s="92">
        <f t="shared" si="88"/>
        <v>0</v>
      </c>
      <c r="BQ80" s="92">
        <f t="shared" si="98"/>
      </c>
      <c r="BR80" s="92">
        <f t="shared" si="65"/>
        <v>1.4999999999999999E-05</v>
      </c>
    </row>
    <row r="81" spans="1:70" ht="12.75">
      <c r="A81" s="6">
        <f t="shared" si="99"/>
        <v>69</v>
      </c>
      <c r="B81" s="66"/>
      <c r="C81" s="3"/>
      <c r="D81" s="3"/>
      <c r="E81" s="70">
        <f t="shared" si="66"/>
      </c>
      <c r="F81" s="46">
        <f t="shared" si="89"/>
      </c>
      <c r="G81" s="88"/>
      <c r="H81" s="21"/>
      <c r="I81" s="94"/>
      <c r="J81" s="94"/>
      <c r="K81" s="92">
        <f t="shared" si="90"/>
        <v>0</v>
      </c>
      <c r="L81" s="19">
        <f t="shared" si="91"/>
      </c>
      <c r="M81" s="92">
        <f t="shared" si="51"/>
        <v>0</v>
      </c>
      <c r="N81" s="94"/>
      <c r="O81" s="92">
        <f t="shared" si="92"/>
        <v>0</v>
      </c>
      <c r="P81" s="92">
        <f t="shared" si="93"/>
      </c>
      <c r="Q81" s="92">
        <f t="shared" si="52"/>
        <v>2E-06</v>
      </c>
      <c r="R81" s="94"/>
      <c r="S81" s="92">
        <f t="shared" si="67"/>
        <v>0</v>
      </c>
      <c r="T81" s="92">
        <f t="shared" si="94"/>
      </c>
      <c r="U81" s="92">
        <f t="shared" si="68"/>
      </c>
      <c r="V81" s="92">
        <f t="shared" si="53"/>
        <v>3E-06</v>
      </c>
      <c r="W81" s="94"/>
      <c r="X81" s="92">
        <f t="shared" si="69"/>
        <v>0</v>
      </c>
      <c r="Y81" s="92">
        <f t="shared" si="70"/>
      </c>
      <c r="Z81" s="92">
        <f t="shared" si="54"/>
        <v>4E-06</v>
      </c>
      <c r="AA81" s="94"/>
      <c r="AB81" s="92">
        <f t="shared" si="71"/>
        <v>0</v>
      </c>
      <c r="AC81" s="92">
        <f t="shared" si="72"/>
      </c>
      <c r="AD81" s="92">
        <f t="shared" si="55"/>
        <v>4.9999999999999996E-06</v>
      </c>
      <c r="AE81" s="94"/>
      <c r="AF81" s="92">
        <f t="shared" si="73"/>
        <v>0</v>
      </c>
      <c r="AG81" s="92">
        <f t="shared" si="74"/>
      </c>
      <c r="AH81" s="92">
        <f t="shared" si="56"/>
        <v>6E-06</v>
      </c>
      <c r="AI81" s="94"/>
      <c r="AJ81" s="92">
        <f t="shared" si="75"/>
        <v>0</v>
      </c>
      <c r="AK81" s="92">
        <f t="shared" si="76"/>
      </c>
      <c r="AL81" s="92">
        <f t="shared" si="57"/>
        <v>7E-06</v>
      </c>
      <c r="AM81" s="94"/>
      <c r="AN81" s="92">
        <f t="shared" si="77"/>
        <v>0</v>
      </c>
      <c r="AO81" s="92">
        <f t="shared" si="78"/>
      </c>
      <c r="AP81" s="92">
        <f t="shared" si="58"/>
        <v>8E-06</v>
      </c>
      <c r="AQ81" s="94"/>
      <c r="AR81" s="92">
        <f t="shared" si="79"/>
        <v>0</v>
      </c>
      <c r="AS81" s="92">
        <f t="shared" si="80"/>
      </c>
      <c r="AT81" s="92">
        <f t="shared" si="59"/>
        <v>9E-06</v>
      </c>
      <c r="AU81" s="94"/>
      <c r="AV81" s="92">
        <f t="shared" si="81"/>
        <v>0</v>
      </c>
      <c r="AW81" s="92">
        <f t="shared" si="82"/>
      </c>
      <c r="AX81" s="92">
        <f t="shared" si="60"/>
        <v>9.999999999999999E-06</v>
      </c>
      <c r="AY81" s="94"/>
      <c r="AZ81" s="92">
        <f t="shared" si="83"/>
        <v>0</v>
      </c>
      <c r="BA81" s="92">
        <f t="shared" si="84"/>
      </c>
      <c r="BB81" s="92">
        <f t="shared" si="61"/>
        <v>1.1E-05</v>
      </c>
      <c r="BC81" s="94"/>
      <c r="BD81" s="92">
        <f t="shared" si="85"/>
        <v>0</v>
      </c>
      <c r="BE81" s="92">
        <f t="shared" si="95"/>
      </c>
      <c r="BF81" s="92">
        <f t="shared" si="62"/>
        <v>1.2E-05</v>
      </c>
      <c r="BG81" s="94"/>
      <c r="BH81" s="92">
        <f t="shared" si="86"/>
        <v>0</v>
      </c>
      <c r="BI81" s="92">
        <f t="shared" si="96"/>
      </c>
      <c r="BJ81" s="92">
        <f t="shared" si="63"/>
        <v>1.3E-05</v>
      </c>
      <c r="BK81" s="94"/>
      <c r="BL81" s="92">
        <f t="shared" si="87"/>
        <v>0</v>
      </c>
      <c r="BM81" s="92">
        <f t="shared" si="97"/>
      </c>
      <c r="BN81" s="92">
        <f t="shared" si="64"/>
        <v>1.4E-05</v>
      </c>
      <c r="BO81" s="94"/>
      <c r="BP81" s="92">
        <f t="shared" si="88"/>
        <v>0</v>
      </c>
      <c r="BQ81" s="92">
        <f t="shared" si="98"/>
      </c>
      <c r="BR81" s="92">
        <f t="shared" si="65"/>
        <v>1.4999999999999999E-05</v>
      </c>
    </row>
    <row r="82" spans="1:70" ht="12.75">
      <c r="A82" s="6">
        <f t="shared" si="99"/>
        <v>70</v>
      </c>
      <c r="B82" s="66"/>
      <c r="C82" s="3"/>
      <c r="D82" s="3"/>
      <c r="E82" s="70">
        <f t="shared" si="66"/>
      </c>
      <c r="F82" s="46">
        <f t="shared" si="89"/>
      </c>
      <c r="G82" s="88"/>
      <c r="H82" s="21"/>
      <c r="I82" s="94"/>
      <c r="J82" s="94"/>
      <c r="K82" s="92">
        <f t="shared" si="90"/>
        <v>0</v>
      </c>
      <c r="L82" s="19">
        <f t="shared" si="91"/>
      </c>
      <c r="M82" s="92">
        <f t="shared" si="51"/>
        <v>0</v>
      </c>
      <c r="N82" s="94"/>
      <c r="O82" s="92">
        <f t="shared" si="92"/>
        <v>0</v>
      </c>
      <c r="P82" s="92">
        <f t="shared" si="93"/>
      </c>
      <c r="Q82" s="92">
        <f t="shared" si="52"/>
        <v>2E-06</v>
      </c>
      <c r="R82" s="94"/>
      <c r="S82" s="92">
        <f t="shared" si="67"/>
        <v>0</v>
      </c>
      <c r="T82" s="92">
        <f t="shared" si="94"/>
      </c>
      <c r="U82" s="92">
        <f t="shared" si="68"/>
      </c>
      <c r="V82" s="92">
        <f t="shared" si="53"/>
        <v>3E-06</v>
      </c>
      <c r="W82" s="94"/>
      <c r="X82" s="92">
        <f t="shared" si="69"/>
        <v>0</v>
      </c>
      <c r="Y82" s="92">
        <f t="shared" si="70"/>
      </c>
      <c r="Z82" s="92">
        <f t="shared" si="54"/>
        <v>4E-06</v>
      </c>
      <c r="AA82" s="94"/>
      <c r="AB82" s="92">
        <f t="shared" si="71"/>
        <v>0</v>
      </c>
      <c r="AC82" s="92">
        <f t="shared" si="72"/>
      </c>
      <c r="AD82" s="92">
        <f t="shared" si="55"/>
        <v>4.9999999999999996E-06</v>
      </c>
      <c r="AE82" s="94"/>
      <c r="AF82" s="92">
        <f t="shared" si="73"/>
        <v>0</v>
      </c>
      <c r="AG82" s="92">
        <f t="shared" si="74"/>
      </c>
      <c r="AH82" s="92">
        <f t="shared" si="56"/>
        <v>6E-06</v>
      </c>
      <c r="AI82" s="94"/>
      <c r="AJ82" s="92">
        <f t="shared" si="75"/>
        <v>0</v>
      </c>
      <c r="AK82" s="92">
        <f t="shared" si="76"/>
      </c>
      <c r="AL82" s="92">
        <f t="shared" si="57"/>
        <v>7E-06</v>
      </c>
      <c r="AM82" s="94"/>
      <c r="AN82" s="92">
        <f t="shared" si="77"/>
        <v>0</v>
      </c>
      <c r="AO82" s="92">
        <f t="shared" si="78"/>
      </c>
      <c r="AP82" s="92">
        <f t="shared" si="58"/>
        <v>8E-06</v>
      </c>
      <c r="AQ82" s="94"/>
      <c r="AR82" s="92">
        <f t="shared" si="79"/>
        <v>0</v>
      </c>
      <c r="AS82" s="92">
        <f t="shared" si="80"/>
      </c>
      <c r="AT82" s="92">
        <f t="shared" si="59"/>
        <v>9E-06</v>
      </c>
      <c r="AU82" s="94"/>
      <c r="AV82" s="92">
        <f t="shared" si="81"/>
        <v>0</v>
      </c>
      <c r="AW82" s="92">
        <f t="shared" si="82"/>
      </c>
      <c r="AX82" s="92">
        <f t="shared" si="60"/>
        <v>9.999999999999999E-06</v>
      </c>
      <c r="AY82" s="94"/>
      <c r="AZ82" s="92">
        <f t="shared" si="83"/>
        <v>0</v>
      </c>
      <c r="BA82" s="92">
        <f t="shared" si="84"/>
      </c>
      <c r="BB82" s="92">
        <f t="shared" si="61"/>
        <v>1.1E-05</v>
      </c>
      <c r="BC82" s="94"/>
      <c r="BD82" s="92">
        <f t="shared" si="85"/>
        <v>0</v>
      </c>
      <c r="BE82" s="92">
        <f t="shared" si="95"/>
      </c>
      <c r="BF82" s="92">
        <f t="shared" si="62"/>
        <v>1.2E-05</v>
      </c>
      <c r="BG82" s="94"/>
      <c r="BH82" s="92">
        <f t="shared" si="86"/>
        <v>0</v>
      </c>
      <c r="BI82" s="92">
        <f t="shared" si="96"/>
      </c>
      <c r="BJ82" s="92">
        <f t="shared" si="63"/>
        <v>1.3E-05</v>
      </c>
      <c r="BK82" s="94"/>
      <c r="BL82" s="92">
        <f t="shared" si="87"/>
        <v>0</v>
      </c>
      <c r="BM82" s="92">
        <f t="shared" si="97"/>
      </c>
      <c r="BN82" s="92">
        <f t="shared" si="64"/>
        <v>1.4E-05</v>
      </c>
      <c r="BO82" s="94"/>
      <c r="BP82" s="92">
        <f t="shared" si="88"/>
        <v>0</v>
      </c>
      <c r="BQ82" s="92">
        <f t="shared" si="98"/>
      </c>
      <c r="BR82" s="92">
        <f t="shared" si="65"/>
        <v>1.4999999999999999E-05</v>
      </c>
    </row>
    <row r="83" spans="1:70" ht="12.75">
      <c r="A83" s="6">
        <f t="shared" si="99"/>
        <v>71</v>
      </c>
      <c r="B83" s="66"/>
      <c r="C83" s="3"/>
      <c r="D83" s="3"/>
      <c r="E83" s="70">
        <f t="shared" si="66"/>
      </c>
      <c r="F83" s="46">
        <f t="shared" si="89"/>
      </c>
      <c r="G83" s="88"/>
      <c r="H83" s="21"/>
      <c r="I83" s="94"/>
      <c r="J83" s="94"/>
      <c r="K83" s="92">
        <f t="shared" si="90"/>
        <v>0</v>
      </c>
      <c r="L83" s="19">
        <f t="shared" si="91"/>
      </c>
      <c r="M83" s="92">
        <f t="shared" si="51"/>
        <v>0</v>
      </c>
      <c r="N83" s="94"/>
      <c r="O83" s="92">
        <f t="shared" si="92"/>
        <v>0</v>
      </c>
      <c r="P83" s="92">
        <f t="shared" si="93"/>
      </c>
      <c r="Q83" s="92">
        <f t="shared" si="52"/>
        <v>2E-06</v>
      </c>
      <c r="R83" s="94"/>
      <c r="S83" s="92">
        <f t="shared" si="67"/>
        <v>0</v>
      </c>
      <c r="T83" s="92">
        <f t="shared" si="94"/>
      </c>
      <c r="U83" s="92">
        <f t="shared" si="68"/>
      </c>
      <c r="V83" s="92">
        <f t="shared" si="53"/>
        <v>3E-06</v>
      </c>
      <c r="W83" s="94"/>
      <c r="X83" s="92">
        <f t="shared" si="69"/>
        <v>0</v>
      </c>
      <c r="Y83" s="92">
        <f t="shared" si="70"/>
      </c>
      <c r="Z83" s="92">
        <f t="shared" si="54"/>
        <v>4E-06</v>
      </c>
      <c r="AA83" s="94"/>
      <c r="AB83" s="92">
        <f t="shared" si="71"/>
        <v>0</v>
      </c>
      <c r="AC83" s="92">
        <f t="shared" si="72"/>
      </c>
      <c r="AD83" s="92">
        <f t="shared" si="55"/>
        <v>4.9999999999999996E-06</v>
      </c>
      <c r="AE83" s="94"/>
      <c r="AF83" s="92">
        <f t="shared" si="73"/>
        <v>0</v>
      </c>
      <c r="AG83" s="92">
        <f t="shared" si="74"/>
      </c>
      <c r="AH83" s="92">
        <f t="shared" si="56"/>
        <v>6E-06</v>
      </c>
      <c r="AI83" s="94"/>
      <c r="AJ83" s="92">
        <f t="shared" si="75"/>
        <v>0</v>
      </c>
      <c r="AK83" s="92">
        <f t="shared" si="76"/>
      </c>
      <c r="AL83" s="92">
        <f t="shared" si="57"/>
        <v>7E-06</v>
      </c>
      <c r="AM83" s="94"/>
      <c r="AN83" s="92">
        <f t="shared" si="77"/>
        <v>0</v>
      </c>
      <c r="AO83" s="92">
        <f t="shared" si="78"/>
      </c>
      <c r="AP83" s="92">
        <f t="shared" si="58"/>
        <v>8E-06</v>
      </c>
      <c r="AQ83" s="94"/>
      <c r="AR83" s="92">
        <f t="shared" si="79"/>
        <v>0</v>
      </c>
      <c r="AS83" s="92">
        <f t="shared" si="80"/>
      </c>
      <c r="AT83" s="92">
        <f t="shared" si="59"/>
        <v>9E-06</v>
      </c>
      <c r="AU83" s="94"/>
      <c r="AV83" s="92">
        <f t="shared" si="81"/>
        <v>0</v>
      </c>
      <c r="AW83" s="92">
        <f t="shared" si="82"/>
      </c>
      <c r="AX83" s="92">
        <f t="shared" si="60"/>
        <v>9.999999999999999E-06</v>
      </c>
      <c r="AY83" s="94"/>
      <c r="AZ83" s="92">
        <f t="shared" si="83"/>
        <v>0</v>
      </c>
      <c r="BA83" s="92">
        <f t="shared" si="84"/>
      </c>
      <c r="BB83" s="92">
        <f t="shared" si="61"/>
        <v>1.1E-05</v>
      </c>
      <c r="BC83" s="94"/>
      <c r="BD83" s="92">
        <f t="shared" si="85"/>
        <v>0</v>
      </c>
      <c r="BE83" s="92">
        <f t="shared" si="95"/>
      </c>
      <c r="BF83" s="92">
        <f t="shared" si="62"/>
        <v>1.2E-05</v>
      </c>
      <c r="BG83" s="94"/>
      <c r="BH83" s="92">
        <f t="shared" si="86"/>
        <v>0</v>
      </c>
      <c r="BI83" s="92">
        <f t="shared" si="96"/>
      </c>
      <c r="BJ83" s="92">
        <f t="shared" si="63"/>
        <v>1.3E-05</v>
      </c>
      <c r="BK83" s="94"/>
      <c r="BL83" s="92">
        <f t="shared" si="87"/>
        <v>0</v>
      </c>
      <c r="BM83" s="92">
        <f t="shared" si="97"/>
      </c>
      <c r="BN83" s="92">
        <f t="shared" si="64"/>
        <v>1.4E-05</v>
      </c>
      <c r="BO83" s="94"/>
      <c r="BP83" s="92">
        <f t="shared" si="88"/>
        <v>0</v>
      </c>
      <c r="BQ83" s="92">
        <f t="shared" si="98"/>
      </c>
      <c r="BR83" s="92">
        <f t="shared" si="65"/>
        <v>1.4999999999999999E-05</v>
      </c>
    </row>
    <row r="84" spans="1:70" ht="12.75">
      <c r="A84" s="6">
        <f t="shared" si="99"/>
        <v>72</v>
      </c>
      <c r="B84" s="66"/>
      <c r="C84" s="3"/>
      <c r="D84" s="3"/>
      <c r="E84" s="70">
        <f t="shared" si="66"/>
      </c>
      <c r="F84" s="46">
        <f t="shared" si="89"/>
      </c>
      <c r="G84" s="88"/>
      <c r="H84" s="21"/>
      <c r="I84" s="94"/>
      <c r="J84" s="94"/>
      <c r="K84" s="92">
        <f t="shared" si="90"/>
        <v>0</v>
      </c>
      <c r="L84" s="19">
        <f t="shared" si="91"/>
      </c>
      <c r="M84" s="92">
        <f t="shared" si="51"/>
        <v>0</v>
      </c>
      <c r="N84" s="94"/>
      <c r="O84" s="92">
        <f t="shared" si="92"/>
        <v>0</v>
      </c>
      <c r="P84" s="92">
        <f t="shared" si="93"/>
      </c>
      <c r="Q84" s="92">
        <f t="shared" si="52"/>
        <v>2E-06</v>
      </c>
      <c r="R84" s="94"/>
      <c r="S84" s="92">
        <f t="shared" si="67"/>
        <v>0</v>
      </c>
      <c r="T84" s="92">
        <f t="shared" si="94"/>
      </c>
      <c r="U84" s="92">
        <f t="shared" si="68"/>
      </c>
      <c r="V84" s="92">
        <f t="shared" si="53"/>
        <v>3E-06</v>
      </c>
      <c r="W84" s="94"/>
      <c r="X84" s="92">
        <f t="shared" si="69"/>
        <v>0</v>
      </c>
      <c r="Y84" s="92">
        <f t="shared" si="70"/>
      </c>
      <c r="Z84" s="92">
        <f t="shared" si="54"/>
        <v>4E-06</v>
      </c>
      <c r="AA84" s="94"/>
      <c r="AB84" s="92">
        <f t="shared" si="71"/>
        <v>0</v>
      </c>
      <c r="AC84" s="92">
        <f t="shared" si="72"/>
      </c>
      <c r="AD84" s="92">
        <f t="shared" si="55"/>
        <v>4.9999999999999996E-06</v>
      </c>
      <c r="AE84" s="94"/>
      <c r="AF84" s="92">
        <f t="shared" si="73"/>
        <v>0</v>
      </c>
      <c r="AG84" s="92">
        <f t="shared" si="74"/>
      </c>
      <c r="AH84" s="92">
        <f t="shared" si="56"/>
        <v>6E-06</v>
      </c>
      <c r="AI84" s="94"/>
      <c r="AJ84" s="92">
        <f t="shared" si="75"/>
        <v>0</v>
      </c>
      <c r="AK84" s="92">
        <f t="shared" si="76"/>
      </c>
      <c r="AL84" s="92">
        <f t="shared" si="57"/>
        <v>7E-06</v>
      </c>
      <c r="AM84" s="94"/>
      <c r="AN84" s="92">
        <f t="shared" si="77"/>
        <v>0</v>
      </c>
      <c r="AO84" s="92">
        <f t="shared" si="78"/>
      </c>
      <c r="AP84" s="92">
        <f t="shared" si="58"/>
        <v>8E-06</v>
      </c>
      <c r="AQ84" s="94"/>
      <c r="AR84" s="92">
        <f t="shared" si="79"/>
        <v>0</v>
      </c>
      <c r="AS84" s="92">
        <f t="shared" si="80"/>
      </c>
      <c r="AT84" s="92">
        <f t="shared" si="59"/>
        <v>9E-06</v>
      </c>
      <c r="AU84" s="94"/>
      <c r="AV84" s="92">
        <f t="shared" si="81"/>
        <v>0</v>
      </c>
      <c r="AW84" s="92">
        <f t="shared" si="82"/>
      </c>
      <c r="AX84" s="92">
        <f t="shared" si="60"/>
        <v>9.999999999999999E-06</v>
      </c>
      <c r="AY84" s="94"/>
      <c r="AZ84" s="92">
        <f t="shared" si="83"/>
        <v>0</v>
      </c>
      <c r="BA84" s="92">
        <f t="shared" si="84"/>
      </c>
      <c r="BB84" s="92">
        <f t="shared" si="61"/>
        <v>1.1E-05</v>
      </c>
      <c r="BC84" s="94"/>
      <c r="BD84" s="92">
        <f t="shared" si="85"/>
        <v>0</v>
      </c>
      <c r="BE84" s="92">
        <f t="shared" si="95"/>
      </c>
      <c r="BF84" s="92">
        <f t="shared" si="62"/>
        <v>1.2E-05</v>
      </c>
      <c r="BG84" s="94"/>
      <c r="BH84" s="92">
        <f t="shared" si="86"/>
        <v>0</v>
      </c>
      <c r="BI84" s="92">
        <f t="shared" si="96"/>
      </c>
      <c r="BJ84" s="92">
        <f t="shared" si="63"/>
        <v>1.3E-05</v>
      </c>
      <c r="BK84" s="94"/>
      <c r="BL84" s="92">
        <f t="shared" si="87"/>
        <v>0</v>
      </c>
      <c r="BM84" s="92">
        <f t="shared" si="97"/>
      </c>
      <c r="BN84" s="92">
        <f t="shared" si="64"/>
        <v>1.4E-05</v>
      </c>
      <c r="BO84" s="94"/>
      <c r="BP84" s="92">
        <f t="shared" si="88"/>
        <v>0</v>
      </c>
      <c r="BQ84" s="92">
        <f t="shared" si="98"/>
      </c>
      <c r="BR84" s="92">
        <f t="shared" si="65"/>
        <v>1.4999999999999999E-05</v>
      </c>
    </row>
    <row r="85" spans="1:70" ht="12.75">
      <c r="A85" s="6">
        <f t="shared" si="99"/>
        <v>73</v>
      </c>
      <c r="B85" s="66"/>
      <c r="C85" s="3"/>
      <c r="D85" s="3"/>
      <c r="E85" s="70">
        <f t="shared" si="66"/>
      </c>
      <c r="F85" s="46">
        <f t="shared" si="89"/>
      </c>
      <c r="G85" s="88"/>
      <c r="H85" s="21"/>
      <c r="I85" s="94"/>
      <c r="J85" s="94"/>
      <c r="K85" s="92">
        <f t="shared" si="90"/>
        <v>0</v>
      </c>
      <c r="L85" s="19">
        <f t="shared" si="91"/>
      </c>
      <c r="M85" s="92">
        <f t="shared" si="51"/>
        <v>0</v>
      </c>
      <c r="N85" s="94"/>
      <c r="O85" s="92">
        <f t="shared" si="92"/>
        <v>0</v>
      </c>
      <c r="P85" s="92">
        <f t="shared" si="93"/>
      </c>
      <c r="Q85" s="92">
        <f t="shared" si="52"/>
        <v>2E-06</v>
      </c>
      <c r="R85" s="94"/>
      <c r="S85" s="92">
        <f t="shared" si="67"/>
        <v>0</v>
      </c>
      <c r="T85" s="92">
        <f t="shared" si="94"/>
      </c>
      <c r="U85" s="92">
        <f t="shared" si="68"/>
      </c>
      <c r="V85" s="92">
        <f t="shared" si="53"/>
        <v>3E-06</v>
      </c>
      <c r="W85" s="94"/>
      <c r="X85" s="92">
        <f t="shared" si="69"/>
        <v>0</v>
      </c>
      <c r="Y85" s="92">
        <f t="shared" si="70"/>
      </c>
      <c r="Z85" s="92">
        <f t="shared" si="54"/>
        <v>4E-06</v>
      </c>
      <c r="AA85" s="94"/>
      <c r="AB85" s="92">
        <f t="shared" si="71"/>
        <v>0</v>
      </c>
      <c r="AC85" s="92">
        <f t="shared" si="72"/>
      </c>
      <c r="AD85" s="92">
        <f t="shared" si="55"/>
        <v>4.9999999999999996E-06</v>
      </c>
      <c r="AE85" s="94"/>
      <c r="AF85" s="92">
        <f t="shared" si="73"/>
        <v>0</v>
      </c>
      <c r="AG85" s="92">
        <f t="shared" si="74"/>
      </c>
      <c r="AH85" s="92">
        <f t="shared" si="56"/>
        <v>6E-06</v>
      </c>
      <c r="AI85" s="94"/>
      <c r="AJ85" s="92">
        <f t="shared" si="75"/>
        <v>0</v>
      </c>
      <c r="AK85" s="92">
        <f t="shared" si="76"/>
      </c>
      <c r="AL85" s="92">
        <f t="shared" si="57"/>
        <v>7E-06</v>
      </c>
      <c r="AM85" s="94"/>
      <c r="AN85" s="92">
        <f t="shared" si="77"/>
        <v>0</v>
      </c>
      <c r="AO85" s="92">
        <f t="shared" si="78"/>
      </c>
      <c r="AP85" s="92">
        <f t="shared" si="58"/>
        <v>8E-06</v>
      </c>
      <c r="AQ85" s="94"/>
      <c r="AR85" s="92">
        <f t="shared" si="79"/>
        <v>0</v>
      </c>
      <c r="AS85" s="92">
        <f t="shared" si="80"/>
      </c>
      <c r="AT85" s="92">
        <f t="shared" si="59"/>
        <v>9E-06</v>
      </c>
      <c r="AU85" s="94"/>
      <c r="AV85" s="92">
        <f t="shared" si="81"/>
        <v>0</v>
      </c>
      <c r="AW85" s="92">
        <f t="shared" si="82"/>
      </c>
      <c r="AX85" s="92">
        <f t="shared" si="60"/>
        <v>9.999999999999999E-06</v>
      </c>
      <c r="AY85" s="94"/>
      <c r="AZ85" s="92">
        <f t="shared" si="83"/>
        <v>0</v>
      </c>
      <c r="BA85" s="92">
        <f t="shared" si="84"/>
      </c>
      <c r="BB85" s="92">
        <f t="shared" si="61"/>
        <v>1.1E-05</v>
      </c>
      <c r="BC85" s="94"/>
      <c r="BD85" s="92">
        <f t="shared" si="85"/>
        <v>0</v>
      </c>
      <c r="BE85" s="92">
        <f t="shared" si="95"/>
      </c>
      <c r="BF85" s="92">
        <f t="shared" si="62"/>
        <v>1.2E-05</v>
      </c>
      <c r="BG85" s="94"/>
      <c r="BH85" s="92">
        <f t="shared" si="86"/>
        <v>0</v>
      </c>
      <c r="BI85" s="92">
        <f t="shared" si="96"/>
      </c>
      <c r="BJ85" s="92">
        <f t="shared" si="63"/>
        <v>1.3E-05</v>
      </c>
      <c r="BK85" s="94"/>
      <c r="BL85" s="92">
        <f t="shared" si="87"/>
        <v>0</v>
      </c>
      <c r="BM85" s="92">
        <f t="shared" si="97"/>
      </c>
      <c r="BN85" s="92">
        <f t="shared" si="64"/>
        <v>1.4E-05</v>
      </c>
      <c r="BO85" s="94"/>
      <c r="BP85" s="92">
        <f t="shared" si="88"/>
        <v>0</v>
      </c>
      <c r="BQ85" s="92">
        <f t="shared" si="98"/>
      </c>
      <c r="BR85" s="92">
        <f t="shared" si="65"/>
        <v>1.4999999999999999E-05</v>
      </c>
    </row>
    <row r="86" spans="1:70" ht="12.75">
      <c r="A86" s="6">
        <f t="shared" si="99"/>
        <v>74</v>
      </c>
      <c r="B86" s="66"/>
      <c r="C86" s="3"/>
      <c r="D86" s="3"/>
      <c r="E86" s="70">
        <f t="shared" si="66"/>
      </c>
      <c r="F86" s="46">
        <f t="shared" si="89"/>
      </c>
      <c r="G86" s="88"/>
      <c r="H86" s="21"/>
      <c r="I86" s="94"/>
      <c r="J86" s="94"/>
      <c r="K86" s="92">
        <f t="shared" si="90"/>
        <v>0</v>
      </c>
      <c r="L86" s="19">
        <f t="shared" si="91"/>
      </c>
      <c r="M86" s="92">
        <f t="shared" si="51"/>
        <v>0</v>
      </c>
      <c r="N86" s="94"/>
      <c r="O86" s="92">
        <f t="shared" si="92"/>
        <v>0</v>
      </c>
      <c r="P86" s="92">
        <f t="shared" si="93"/>
      </c>
      <c r="Q86" s="92">
        <f t="shared" si="52"/>
        <v>2E-06</v>
      </c>
      <c r="R86" s="94"/>
      <c r="S86" s="92">
        <f t="shared" si="67"/>
        <v>0</v>
      </c>
      <c r="T86" s="92">
        <f t="shared" si="94"/>
      </c>
      <c r="U86" s="92">
        <f t="shared" si="68"/>
      </c>
      <c r="V86" s="92">
        <f t="shared" si="53"/>
        <v>3E-06</v>
      </c>
      <c r="W86" s="94"/>
      <c r="X86" s="92">
        <f t="shared" si="69"/>
        <v>0</v>
      </c>
      <c r="Y86" s="92">
        <f t="shared" si="70"/>
      </c>
      <c r="Z86" s="92">
        <f t="shared" si="54"/>
        <v>4E-06</v>
      </c>
      <c r="AA86" s="94"/>
      <c r="AB86" s="92">
        <f t="shared" si="71"/>
        <v>0</v>
      </c>
      <c r="AC86" s="92">
        <f t="shared" si="72"/>
      </c>
      <c r="AD86" s="92">
        <f t="shared" si="55"/>
        <v>4.9999999999999996E-06</v>
      </c>
      <c r="AE86" s="94"/>
      <c r="AF86" s="92">
        <f t="shared" si="73"/>
        <v>0</v>
      </c>
      <c r="AG86" s="92">
        <f t="shared" si="74"/>
      </c>
      <c r="AH86" s="92">
        <f t="shared" si="56"/>
        <v>6E-06</v>
      </c>
      <c r="AI86" s="94"/>
      <c r="AJ86" s="92">
        <f t="shared" si="75"/>
        <v>0</v>
      </c>
      <c r="AK86" s="92">
        <f t="shared" si="76"/>
      </c>
      <c r="AL86" s="92">
        <f t="shared" si="57"/>
        <v>7E-06</v>
      </c>
      <c r="AM86" s="94"/>
      <c r="AN86" s="92">
        <f t="shared" si="77"/>
        <v>0</v>
      </c>
      <c r="AO86" s="92">
        <f t="shared" si="78"/>
      </c>
      <c r="AP86" s="92">
        <f t="shared" si="58"/>
        <v>8E-06</v>
      </c>
      <c r="AQ86" s="94"/>
      <c r="AR86" s="92">
        <f t="shared" si="79"/>
        <v>0</v>
      </c>
      <c r="AS86" s="92">
        <f t="shared" si="80"/>
      </c>
      <c r="AT86" s="92">
        <f t="shared" si="59"/>
        <v>9E-06</v>
      </c>
      <c r="AU86" s="94"/>
      <c r="AV86" s="92">
        <f t="shared" si="81"/>
        <v>0</v>
      </c>
      <c r="AW86" s="92">
        <f t="shared" si="82"/>
      </c>
      <c r="AX86" s="92">
        <f t="shared" si="60"/>
        <v>9.999999999999999E-06</v>
      </c>
      <c r="AY86" s="94"/>
      <c r="AZ86" s="92">
        <f t="shared" si="83"/>
        <v>0</v>
      </c>
      <c r="BA86" s="92">
        <f t="shared" si="84"/>
      </c>
      <c r="BB86" s="92">
        <f t="shared" si="61"/>
        <v>1.1E-05</v>
      </c>
      <c r="BC86" s="94"/>
      <c r="BD86" s="92">
        <f t="shared" si="85"/>
        <v>0</v>
      </c>
      <c r="BE86" s="92">
        <f t="shared" si="95"/>
      </c>
      <c r="BF86" s="92">
        <f t="shared" si="62"/>
        <v>1.2E-05</v>
      </c>
      <c r="BG86" s="94"/>
      <c r="BH86" s="92">
        <f t="shared" si="86"/>
        <v>0</v>
      </c>
      <c r="BI86" s="92">
        <f t="shared" si="96"/>
      </c>
      <c r="BJ86" s="92">
        <f t="shared" si="63"/>
        <v>1.3E-05</v>
      </c>
      <c r="BK86" s="94"/>
      <c r="BL86" s="92">
        <f t="shared" si="87"/>
        <v>0</v>
      </c>
      <c r="BM86" s="92">
        <f t="shared" si="97"/>
      </c>
      <c r="BN86" s="92">
        <f t="shared" si="64"/>
        <v>1.4E-05</v>
      </c>
      <c r="BO86" s="94"/>
      <c r="BP86" s="92">
        <f t="shared" si="88"/>
        <v>0</v>
      </c>
      <c r="BQ86" s="92">
        <f t="shared" si="98"/>
      </c>
      <c r="BR86" s="92">
        <f t="shared" si="65"/>
        <v>1.4999999999999999E-05</v>
      </c>
    </row>
    <row r="87" spans="1:70" ht="12.75">
      <c r="A87" s="6">
        <f t="shared" si="99"/>
        <v>75</v>
      </c>
      <c r="B87" s="66"/>
      <c r="C87" s="3"/>
      <c r="D87" s="3"/>
      <c r="E87" s="70">
        <f t="shared" si="66"/>
      </c>
      <c r="F87" s="46">
        <f t="shared" si="89"/>
      </c>
      <c r="G87" s="88"/>
      <c r="H87" s="21"/>
      <c r="I87" s="94"/>
      <c r="J87" s="94"/>
      <c r="K87" s="92">
        <f t="shared" si="90"/>
        <v>0</v>
      </c>
      <c r="L87" s="19">
        <f t="shared" si="91"/>
      </c>
      <c r="M87" s="92">
        <f t="shared" si="51"/>
        <v>0</v>
      </c>
      <c r="N87" s="94"/>
      <c r="O87" s="92">
        <f t="shared" si="92"/>
        <v>0</v>
      </c>
      <c r="P87" s="92">
        <f t="shared" si="93"/>
      </c>
      <c r="Q87" s="92">
        <f t="shared" si="52"/>
        <v>2E-06</v>
      </c>
      <c r="R87" s="94"/>
      <c r="S87" s="92">
        <f t="shared" si="67"/>
        <v>0</v>
      </c>
      <c r="T87" s="92">
        <f t="shared" si="94"/>
      </c>
      <c r="U87" s="92">
        <f t="shared" si="68"/>
      </c>
      <c r="V87" s="92">
        <f t="shared" si="53"/>
        <v>3E-06</v>
      </c>
      <c r="W87" s="94"/>
      <c r="X87" s="92">
        <f t="shared" si="69"/>
        <v>0</v>
      </c>
      <c r="Y87" s="92">
        <f t="shared" si="70"/>
      </c>
      <c r="Z87" s="92">
        <f t="shared" si="54"/>
        <v>4E-06</v>
      </c>
      <c r="AA87" s="94"/>
      <c r="AB87" s="92">
        <f t="shared" si="71"/>
        <v>0</v>
      </c>
      <c r="AC87" s="92">
        <f t="shared" si="72"/>
      </c>
      <c r="AD87" s="92">
        <f t="shared" si="55"/>
        <v>4.9999999999999996E-06</v>
      </c>
      <c r="AE87" s="94"/>
      <c r="AF87" s="92">
        <f t="shared" si="73"/>
        <v>0</v>
      </c>
      <c r="AG87" s="92">
        <f t="shared" si="74"/>
      </c>
      <c r="AH87" s="92">
        <f t="shared" si="56"/>
        <v>6E-06</v>
      </c>
      <c r="AI87" s="94"/>
      <c r="AJ87" s="92">
        <f t="shared" si="75"/>
        <v>0</v>
      </c>
      <c r="AK87" s="92">
        <f t="shared" si="76"/>
      </c>
      <c r="AL87" s="92">
        <f t="shared" si="57"/>
        <v>7E-06</v>
      </c>
      <c r="AM87" s="94"/>
      <c r="AN87" s="92">
        <f t="shared" si="77"/>
        <v>0</v>
      </c>
      <c r="AO87" s="92">
        <f t="shared" si="78"/>
      </c>
      <c r="AP87" s="92">
        <f t="shared" si="58"/>
        <v>8E-06</v>
      </c>
      <c r="AQ87" s="94"/>
      <c r="AR87" s="92">
        <f t="shared" si="79"/>
        <v>0</v>
      </c>
      <c r="AS87" s="92">
        <f t="shared" si="80"/>
      </c>
      <c r="AT87" s="92">
        <f t="shared" si="59"/>
        <v>9E-06</v>
      </c>
      <c r="AU87" s="94"/>
      <c r="AV87" s="92">
        <f t="shared" si="81"/>
        <v>0</v>
      </c>
      <c r="AW87" s="92">
        <f t="shared" si="82"/>
      </c>
      <c r="AX87" s="92">
        <f t="shared" si="60"/>
        <v>9.999999999999999E-06</v>
      </c>
      <c r="AY87" s="94"/>
      <c r="AZ87" s="92">
        <f t="shared" si="83"/>
        <v>0</v>
      </c>
      <c r="BA87" s="92">
        <f t="shared" si="84"/>
      </c>
      <c r="BB87" s="92">
        <f t="shared" si="61"/>
        <v>1.1E-05</v>
      </c>
      <c r="BC87" s="94"/>
      <c r="BD87" s="92">
        <f t="shared" si="85"/>
        <v>0</v>
      </c>
      <c r="BE87" s="92">
        <f t="shared" si="95"/>
      </c>
      <c r="BF87" s="92">
        <f t="shared" si="62"/>
        <v>1.2E-05</v>
      </c>
      <c r="BG87" s="94"/>
      <c r="BH87" s="92">
        <f t="shared" si="86"/>
        <v>0</v>
      </c>
      <c r="BI87" s="92">
        <f t="shared" si="96"/>
      </c>
      <c r="BJ87" s="92">
        <f t="shared" si="63"/>
        <v>1.3E-05</v>
      </c>
      <c r="BK87" s="94"/>
      <c r="BL87" s="92">
        <f t="shared" si="87"/>
        <v>0</v>
      </c>
      <c r="BM87" s="92">
        <f t="shared" si="97"/>
      </c>
      <c r="BN87" s="92">
        <f t="shared" si="64"/>
        <v>1.4E-05</v>
      </c>
      <c r="BO87" s="94"/>
      <c r="BP87" s="92">
        <f t="shared" si="88"/>
        <v>0</v>
      </c>
      <c r="BQ87" s="92">
        <f t="shared" si="98"/>
      </c>
      <c r="BR87" s="92">
        <f t="shared" si="65"/>
        <v>1.4999999999999999E-05</v>
      </c>
    </row>
    <row r="88" spans="1:70" ht="12.75">
      <c r="A88" s="7"/>
      <c r="B88" s="8"/>
      <c r="C88" s="17"/>
      <c r="D88" s="33"/>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row>
    <row r="89" spans="1:70" ht="12.75">
      <c r="A89" s="7"/>
      <c r="B89" s="8"/>
      <c r="C89" s="17"/>
      <c r="D89" s="33"/>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row>
    <row r="90" spans="1:70" ht="12.75">
      <c r="A90" s="7"/>
      <c r="B90" s="8"/>
      <c r="C90" s="17"/>
      <c r="D90" s="33"/>
      <c r="E90" s="128" t="s">
        <v>119</v>
      </c>
      <c r="F90" s="129" t="s">
        <v>2</v>
      </c>
      <c r="G90" s="128"/>
      <c r="H90" s="128" t="s">
        <v>119</v>
      </c>
      <c r="I90" s="129" t="s">
        <v>2</v>
      </c>
      <c r="J90" s="128"/>
      <c r="K90" s="128" t="s">
        <v>119</v>
      </c>
      <c r="L90" s="128"/>
      <c r="M90" s="129" t="s">
        <v>2</v>
      </c>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row>
    <row r="91" spans="1:70" ht="12" customHeight="1">
      <c r="A91" s="7"/>
      <c r="B91" s="155" t="s">
        <v>23</v>
      </c>
      <c r="C91" s="156"/>
      <c r="D91" s="157"/>
      <c r="E91" s="3"/>
      <c r="F91" s="66"/>
      <c r="G91" s="130"/>
      <c r="H91" s="3"/>
      <c r="I91" s="66"/>
      <c r="J91" s="130"/>
      <c r="K91" s="3"/>
      <c r="L91" s="3"/>
      <c r="M91" s="66"/>
      <c r="N91" s="31"/>
      <c r="O91" s="40"/>
      <c r="P91" s="40"/>
      <c r="Q91" s="25"/>
      <c r="R91" s="25"/>
      <c r="S91" s="25"/>
      <c r="T91" s="25"/>
      <c r="U91" s="25"/>
      <c r="V91" s="25"/>
      <c r="W91" s="25"/>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row>
    <row r="92" spans="1:70" ht="12.75">
      <c r="A92" s="7"/>
      <c r="B92" s="8"/>
      <c r="C92" s="17"/>
      <c r="D92" s="33"/>
      <c r="E92" s="3"/>
      <c r="F92" s="66"/>
      <c r="G92" s="130"/>
      <c r="H92" s="3"/>
      <c r="I92" s="66"/>
      <c r="J92" s="130"/>
      <c r="K92" s="3"/>
      <c r="L92" s="3"/>
      <c r="M92" s="66"/>
      <c r="N92" s="67"/>
      <c r="O92" s="41"/>
      <c r="P92" s="41"/>
      <c r="Q92" s="26"/>
      <c r="R92" s="26"/>
      <c r="S92" s="26"/>
      <c r="T92" s="26"/>
      <c r="U92" s="26"/>
      <c r="V92" s="26"/>
      <c r="W92" s="26"/>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row>
    <row r="93" spans="1:70" ht="12.75">
      <c r="A93" s="7"/>
      <c r="C93" s="17"/>
      <c r="D93" s="33"/>
      <c r="E93" s="3"/>
      <c r="F93" s="66"/>
      <c r="G93" s="130"/>
      <c r="H93" s="3"/>
      <c r="I93" s="66"/>
      <c r="J93" s="130"/>
      <c r="K93" s="3"/>
      <c r="L93" s="3"/>
      <c r="M93" s="66"/>
      <c r="N93" s="67"/>
      <c r="O93" s="158"/>
      <c r="P93" s="158"/>
      <c r="Q93" s="159"/>
      <c r="R93" s="159"/>
      <c r="S93" s="159"/>
      <c r="T93" s="159"/>
      <c r="U93" s="159"/>
      <c r="V93" s="159"/>
      <c r="W93" s="159"/>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row>
    <row r="94" spans="1:70" ht="12.75" hidden="1">
      <c r="A94" s="7"/>
      <c r="B94" s="8" t="s">
        <v>19</v>
      </c>
      <c r="C94" s="17"/>
      <c r="D94" s="33"/>
      <c r="E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row>
    <row r="95" spans="1:70" ht="12.75" hidden="1">
      <c r="A95" s="6"/>
      <c r="B95" s="8" t="s">
        <v>0</v>
      </c>
      <c r="C95" s="17"/>
      <c r="D95" s="38"/>
      <c r="E95" s="8" t="s">
        <v>2</v>
      </c>
      <c r="F95" s="8">
        <v>1</v>
      </c>
      <c r="G95" s="8"/>
      <c r="H95" s="8">
        <v>2</v>
      </c>
      <c r="I95" s="8"/>
      <c r="J95" s="8">
        <v>3</v>
      </c>
      <c r="K95" s="8">
        <v>4</v>
      </c>
      <c r="L95" s="8"/>
      <c r="M95" s="8">
        <v>5</v>
      </c>
      <c r="N95" s="8">
        <v>6</v>
      </c>
      <c r="O95" s="8">
        <v>7</v>
      </c>
      <c r="P95" s="8"/>
      <c r="Q95" s="8">
        <v>8</v>
      </c>
      <c r="R95" s="8">
        <v>9</v>
      </c>
      <c r="S95" s="8">
        <v>10</v>
      </c>
      <c r="T95" s="8"/>
      <c r="U95" s="8"/>
      <c r="V95" s="8">
        <v>11</v>
      </c>
      <c r="W95" s="8">
        <v>12</v>
      </c>
      <c r="X95" s="8">
        <v>13</v>
      </c>
      <c r="Y95" s="8"/>
      <c r="Z95" s="8">
        <v>14</v>
      </c>
      <c r="AA95" s="8">
        <v>15</v>
      </c>
      <c r="AB95" s="8"/>
      <c r="AC95" s="8"/>
      <c r="AD95" s="38" t="s">
        <v>100</v>
      </c>
      <c r="AE95" s="38" t="s">
        <v>99</v>
      </c>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row>
    <row r="96" spans="1:70" ht="12.75" hidden="1">
      <c r="A96" s="6">
        <f aca="true" t="shared" si="100" ref="A96:A160">A13</f>
        <v>1</v>
      </c>
      <c r="B96" s="9" t="str">
        <f aca="true" t="shared" si="101" ref="B96:D115">IF(B13&gt;0,B13,"")</f>
        <v>Peter Reimer</v>
      </c>
      <c r="C96" s="30" t="str">
        <f>IF(C13&gt;0,C13,"")</f>
        <v>77</v>
      </c>
      <c r="D96" s="35" t="str">
        <f t="shared" si="101"/>
        <v>Flying Wing</v>
      </c>
      <c r="E96" s="10">
        <f>SUM(F96:AA96)</f>
        <v>6315.1115302455655</v>
      </c>
      <c r="F96" s="11">
        <f>K13</f>
        <v>580.5360721442886</v>
      </c>
      <c r="G96" s="11"/>
      <c r="H96" s="11">
        <f aca="true" t="shared" si="102" ref="H96:H127">IF(O13=F96,O13+(0.000001*$H$95),O13)</f>
        <v>0</v>
      </c>
      <c r="I96" s="11"/>
      <c r="J96" s="11">
        <f>IF(COUNTIF(F96:H96,S13)&gt;0,S13+(0.000001*J$95),S13)</f>
        <v>522.0117570215546</v>
      </c>
      <c r="K96" s="11">
        <f aca="true" t="shared" si="103" ref="K96:K127">IF(COUNTIF(F96:J96,X13)&gt;0,X13+(0.000001*K$95),X13)</f>
        <v>505.0750536097212</v>
      </c>
      <c r="L96" s="11"/>
      <c r="M96" s="11">
        <f>IF(COUNTIF($F96:K96,AB13)&gt;0,AB13+(0.000001*M$95),AB13)</f>
        <v>431.06774083739936</v>
      </c>
      <c r="N96" s="11">
        <f>IF(COUNTIF($F96:M96,AF13)&gt;0,AF13+(0.000001*N$95),AF13)</f>
        <v>6E-06</v>
      </c>
      <c r="O96" s="11">
        <f>IF(COUNTIF($F96:N96,AJ13)&gt;0,AJ13+(0.000001*O$95),AJ13)</f>
        <v>7E-06</v>
      </c>
      <c r="P96" s="11"/>
      <c r="Q96" s="11">
        <f>IF(COUNTIF($F96:O96,AN13)&gt;0,AN13+(0.000001*Q$95),AN13)</f>
        <v>547.7457294875384</v>
      </c>
      <c r="R96" s="11">
        <f>IF(COUNTIF($F96:Q96,AR13)&gt;0,AR13+(0.000001*R$95),AR13)</f>
        <v>583.129957291031</v>
      </c>
      <c r="S96" s="11">
        <f>IF(COUNTIF($F96:R96,AV13)&gt;0,AV13+(0.000001*S$95),AV13)</f>
        <v>479.30188951391887</v>
      </c>
      <c r="T96" s="11"/>
      <c r="U96" s="11"/>
      <c r="V96" s="11">
        <f>IF(COUNTIF($F96:S96,AZ13)&gt;0,AZ13+(0.000001*V$95),AZ13)</f>
        <v>484.4330557335042</v>
      </c>
      <c r="W96" s="11">
        <f>IF(COUNTIF($F96:V96,BD13)&gt;0,BD13+(0.000001*W$95),BD13)</f>
        <v>545.8381839348078</v>
      </c>
      <c r="X96" s="11">
        <f>IF(COUNTIF($F96:W96,BH13)&gt;0,BH13+(0.000001*X$95),BH13)</f>
        <v>558.8621444201314</v>
      </c>
      <c r="Y96" s="11"/>
      <c r="Z96" s="11">
        <f>IF(COUNTIF($F96:X96,BL13)&gt;0,BL13+(0.000001*Z$95),BL13)</f>
        <v>463.96895787139687</v>
      </c>
      <c r="AA96" s="11">
        <f>IF(COUNTIF($F96:Z96,BP13)&gt;0,BP13+(0.000001*AA$95),BP13)</f>
        <v>613.140975380273</v>
      </c>
      <c r="AB96" s="8"/>
      <c r="AC96" s="8"/>
      <c r="AD96" s="8">
        <f>COUNTIF($F96:$AA96,"&gt;0.01")</f>
        <v>12</v>
      </c>
      <c r="AE96" s="8">
        <f>MAX(AD96:AD170)</f>
        <v>15</v>
      </c>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row>
    <row r="97" spans="1:70" ht="12.75" hidden="1">
      <c r="A97" s="6">
        <f t="shared" si="100"/>
        <v>2</v>
      </c>
      <c r="B97" s="9" t="str">
        <f>IF(B14&gt;0,B14,"")</f>
        <v>Ian Mason</v>
      </c>
      <c r="C97" s="30">
        <f t="shared" si="101"/>
        <v>82</v>
      </c>
      <c r="D97" s="35" t="str">
        <f t="shared" si="101"/>
        <v>Acacia 3m</v>
      </c>
      <c r="E97" s="10">
        <f aca="true" t="shared" si="104" ref="E97:E150">SUM(F97:AA97)</f>
        <v>12047.875477676887</v>
      </c>
      <c r="F97" s="11">
        <f aca="true" t="shared" si="105" ref="F97:F150">K14</f>
        <v>874.3633276740238</v>
      </c>
      <c r="G97" s="11"/>
      <c r="H97" s="11">
        <f t="shared" si="102"/>
        <v>872.2901910281175</v>
      </c>
      <c r="I97" s="11"/>
      <c r="J97" s="11">
        <f aca="true" t="shared" si="106" ref="J97:J128">IF(COUNTIF(F97:H97,S14)&gt;0,S14+(0.000001*$J$95),S14)</f>
        <v>766.6922486569455</v>
      </c>
      <c r="K97" s="11">
        <f t="shared" si="103"/>
        <v>665.097891566265</v>
      </c>
      <c r="L97" s="11"/>
      <c r="M97" s="11">
        <f>IF(COUNTIF($F97:K97,AB14)&gt;0,AB14+(0.000001*M$95),AB14)</f>
        <v>744.609956879655</v>
      </c>
      <c r="N97" s="11">
        <f>IF(COUNTIF($F97:M97,AF14)&gt;0,AF14+(0.000001*N$95),AF14)</f>
        <v>759.7527179705821</v>
      </c>
      <c r="O97" s="11">
        <f>IF(COUNTIF($F97:N97,AJ14)&gt;0,AJ14+(0.000001*O$95),AJ14)</f>
        <v>786.7632267149467</v>
      </c>
      <c r="P97" s="11"/>
      <c r="Q97" s="11">
        <f>IF(COUNTIF($F97:O97,AN14)&gt;0,AN14+(0.000001*Q$95),AN14)</f>
        <v>865.1039363113666</v>
      </c>
      <c r="R97" s="11">
        <f>IF(COUNTIF($F97:Q97,AR14)&gt;0,AR14+(0.000001*R$95),AR14)</f>
        <v>837.4589266155531</v>
      </c>
      <c r="S97" s="11">
        <f>IF(COUNTIF($F97:R97,AV14)&gt;0,AV14+(0.000001*S$95),AV14)</f>
        <v>697.3767051416578</v>
      </c>
      <c r="T97" s="11"/>
      <c r="U97" s="11"/>
      <c r="V97" s="11">
        <f>IF(COUNTIF($F97:S97,AZ14)&gt;0,AZ14+(0.000001*V$95),AZ14)</f>
        <v>909.3314093314094</v>
      </c>
      <c r="W97" s="11">
        <f>IF(COUNTIF($F97:V97,BD14)&gt;0,BD14+(0.000001*W$95),BD14)</f>
        <v>782.5996244523262</v>
      </c>
      <c r="X97" s="11">
        <f>IF(COUNTIF($F97:W97,BH14)&gt;0,BH14+(0.000001*X$95),BH14)</f>
        <v>827.0725388601037</v>
      </c>
      <c r="Y97" s="11"/>
      <c r="Z97" s="11">
        <f>IF(COUNTIF($F97:X97,BL14)&gt;0,BL14+(0.000001*Z$95),BL14)</f>
        <v>767.8899082568806</v>
      </c>
      <c r="AA97" s="11">
        <f>IF(COUNTIF($F97:Z97,BP14)&gt;0,BP14+(0.000001*AA$95),BP14)</f>
        <v>891.4728682170543</v>
      </c>
      <c r="AB97" s="8"/>
      <c r="AC97" s="8"/>
      <c r="AD97" s="8">
        <f aca="true" t="shared" si="107" ref="AD97:AD160">COUNTIF($F97:$AA97,"&gt;0.01")</f>
        <v>15</v>
      </c>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row>
    <row r="98" spans="1:70" ht="12.75" hidden="1">
      <c r="A98" s="6">
        <f t="shared" si="100"/>
        <v>3</v>
      </c>
      <c r="B98" s="9" t="str">
        <f>IF(B15&gt;0,B15,"")</f>
        <v>Nigel Potter</v>
      </c>
      <c r="C98" s="30">
        <f t="shared" si="101"/>
        <v>87</v>
      </c>
      <c r="D98" s="35" t="str">
        <f t="shared" si="101"/>
        <v>Sting</v>
      </c>
      <c r="E98" s="10">
        <f t="shared" si="104"/>
        <v>12357.455776026174</v>
      </c>
      <c r="F98" s="11">
        <f t="shared" si="105"/>
        <v>902.6290165530671</v>
      </c>
      <c r="G98" s="11"/>
      <c r="H98" s="11">
        <f t="shared" si="102"/>
        <v>882.3273990447242</v>
      </c>
      <c r="I98" s="11"/>
      <c r="J98" s="11">
        <f t="shared" si="106"/>
        <v>788.3211678832117</v>
      </c>
      <c r="K98" s="11">
        <f t="shared" si="103"/>
        <v>709.5802369953806</v>
      </c>
      <c r="L98" s="11"/>
      <c r="M98" s="11">
        <f>IF(COUNTIF($F98:K98,AB15)&gt;0,AB15+(0.000001*M$95),AB15)</f>
        <v>821.4054054054054</v>
      </c>
      <c r="N98" s="11">
        <f>IF(COUNTIF($F98:M98,AF15)&gt;0,AF15+(0.000001*N$95),AF15)</f>
        <v>802.3412877082395</v>
      </c>
      <c r="O98" s="11">
        <f>IF(COUNTIF($F98:N98,AJ15)&gt;0,AJ15+(0.000001*O$95),AJ15)</f>
        <v>838.910338910339</v>
      </c>
      <c r="P98" s="11"/>
      <c r="Q98" s="11">
        <f>IF(COUNTIF($F98:O98,AN15)&gt;0,AN15+(0.000001*Q$95),AN15)</f>
        <v>852.6591107236268</v>
      </c>
      <c r="R98" s="11">
        <f>IF(COUNTIF($F98:Q98,AR15)&gt;0,AR15+(0.000001*R$95),AR15)</f>
        <v>830.3649000868809</v>
      </c>
      <c r="S98" s="11">
        <f>IF(COUNTIF($F98:R98,AV15)&gt;0,AV15+(0.000001*S$95),AV15)</f>
        <v>777.4918109499297</v>
      </c>
      <c r="T98" s="11"/>
      <c r="U98" s="11"/>
      <c r="V98" s="11">
        <f>IF(COUNTIF($F98:S98,AZ15)&gt;0,AZ15+(0.000001*V$95),AZ15)</f>
        <v>849.2812219227313</v>
      </c>
      <c r="W98" s="11">
        <f>IF(COUNTIF($F98:V98,BD15)&gt;0,BD15+(0.000001*W$95),BD15)</f>
        <v>809.8013816925733</v>
      </c>
      <c r="X98" s="11">
        <f>IF(COUNTIF($F98:W98,BH15)&gt;0,BH15+(0.000001*X$95),BH15)</f>
        <v>885.1663585951941</v>
      </c>
      <c r="Y98" s="11"/>
      <c r="Z98" s="11">
        <f>IF(COUNTIF($F98:X98,BL15)&gt;0,BL15+(0.000001*Z$95),BL15)</f>
        <v>746.3218903254569</v>
      </c>
      <c r="AA98" s="11">
        <f>IF(COUNTIF($F98:Z98,BP15)&gt;0,BP15+(0.000001*AA$95),BP15)</f>
        <v>860.8542492294143</v>
      </c>
      <c r="AB98" s="8"/>
      <c r="AC98" s="8"/>
      <c r="AD98" s="8">
        <f t="shared" si="107"/>
        <v>15</v>
      </c>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row>
    <row r="99" spans="1:70" ht="12.75" hidden="1">
      <c r="A99" s="6">
        <f t="shared" si="100"/>
        <v>4</v>
      </c>
      <c r="B99" s="9" t="str">
        <f t="shared" si="101"/>
        <v>Ken Woodhouse</v>
      </c>
      <c r="C99" s="30">
        <f t="shared" si="101"/>
        <v>70</v>
      </c>
      <c r="D99" s="35" t="str">
        <f t="shared" si="101"/>
        <v>Nyx F3F</v>
      </c>
      <c r="E99" s="10">
        <f t="shared" si="104"/>
        <v>4230.267855356685</v>
      </c>
      <c r="F99" s="11">
        <f t="shared" si="105"/>
        <v>861.8445518780215</v>
      </c>
      <c r="G99" s="11"/>
      <c r="H99" s="11">
        <f t="shared" si="102"/>
        <v>892.4022837066316</v>
      </c>
      <c r="I99" s="11"/>
      <c r="J99" s="11">
        <f t="shared" si="106"/>
        <v>782.4554532993931</v>
      </c>
      <c r="K99" s="11">
        <f t="shared" si="103"/>
        <v>799.6831145314621</v>
      </c>
      <c r="L99" s="11"/>
      <c r="M99" s="11">
        <f>IF(COUNTIF($F99:K99,AB16)&gt;0,AB16+(0.000001*M$95),AB16)</f>
        <v>893.8823529411766</v>
      </c>
      <c r="N99" s="11">
        <f>IF(COUNTIF($F99:M99,AF16)&gt;0,AF16+(0.000001*N$95),AF16)</f>
        <v>0</v>
      </c>
      <c r="O99" s="11">
        <f>IF(COUNTIF($F99:N99,AJ16)&gt;0,AJ16+(0.000001*O$95),AJ16)</f>
        <v>7E-06</v>
      </c>
      <c r="P99" s="11"/>
      <c r="Q99" s="11">
        <f>IF(COUNTIF($F99:O99,AN16)&gt;0,AN16+(0.000001*Q$95),AN16)</f>
        <v>8E-06</v>
      </c>
      <c r="R99" s="11">
        <f>IF(COUNTIF($F99:Q99,AR16)&gt;0,AR16+(0.000001*R$95),AR16)</f>
        <v>9E-06</v>
      </c>
      <c r="S99" s="11">
        <f>IF(COUNTIF($F99:R99,AV16)&gt;0,AV16+(0.000001*S$95),AV16)</f>
        <v>9.999999999999999E-06</v>
      </c>
      <c r="T99" s="11"/>
      <c r="U99" s="11"/>
      <c r="V99" s="11">
        <f>IF(COUNTIF($F99:S99,AZ16)&gt;0,AZ16+(0.000001*V$95),AZ16)</f>
        <v>1.1E-05</v>
      </c>
      <c r="W99" s="11">
        <f>IF(COUNTIF($F99:V99,BD16)&gt;0,BD16+(0.000001*W$95),BD16)</f>
        <v>1.2E-05</v>
      </c>
      <c r="X99" s="11">
        <f>IF(COUNTIF($F99:W99,BH16)&gt;0,BH16+(0.000001*X$95),BH16)</f>
        <v>1.3E-05</v>
      </c>
      <c r="Y99" s="11"/>
      <c r="Z99" s="11">
        <f>IF(COUNTIF($F99:X99,BL16)&gt;0,BL16+(0.000001*Z$95),BL16)</f>
        <v>1.4E-05</v>
      </c>
      <c r="AA99" s="11">
        <f>IF(COUNTIF($F99:Z99,BP16)&gt;0,BP16+(0.000001*AA$95),BP16)</f>
        <v>1.4999999999999999E-05</v>
      </c>
      <c r="AB99" s="8"/>
      <c r="AC99" s="8"/>
      <c r="AD99" s="8">
        <f t="shared" si="107"/>
        <v>5</v>
      </c>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row>
    <row r="100" spans="1:70" ht="12.75" hidden="1">
      <c r="A100" s="6">
        <f t="shared" si="100"/>
        <v>5</v>
      </c>
      <c r="B100" s="9" t="str">
        <f t="shared" si="101"/>
        <v>Mike Evans</v>
      </c>
      <c r="C100" s="30">
        <f t="shared" si="101"/>
        <v>80</v>
      </c>
      <c r="D100" s="35" t="str">
        <f t="shared" si="101"/>
        <v>Pike WR</v>
      </c>
      <c r="E100" s="10">
        <f t="shared" si="104"/>
        <v>13187.883987411406</v>
      </c>
      <c r="F100" s="11">
        <f t="shared" si="105"/>
        <v>828.4182305630027</v>
      </c>
      <c r="G100" s="11"/>
      <c r="H100" s="11">
        <f t="shared" si="102"/>
        <v>915.1092096374691</v>
      </c>
      <c r="I100" s="11"/>
      <c r="J100" s="11">
        <f t="shared" si="106"/>
        <v>784.6063224032987</v>
      </c>
      <c r="K100" s="11">
        <f t="shared" si="103"/>
        <v>838.5948255399952</v>
      </c>
      <c r="L100" s="11"/>
      <c r="M100" s="11">
        <f>IF(COUNTIF($F100:K100,AB17)&gt;0,AB17+(0.000001*M$95),AB17)</f>
        <v>889.2790262172285</v>
      </c>
      <c r="N100" s="11">
        <f>IF(COUNTIF($F100:M100,AF17)&gt;0,AF17+(0.000001*N$95),AF17)</f>
        <v>772.7666955767563</v>
      </c>
      <c r="O100" s="11">
        <f>IF(COUNTIF($F100:N100,AJ17)&gt;0,AJ17+(0.000001*O$95),AJ17)</f>
        <v>952.2766009252496</v>
      </c>
      <c r="P100" s="11"/>
      <c r="Q100" s="11">
        <f>IF(COUNTIF($F100:O100,AN17)&gt;0,AN17+(0.000001*Q$95),AN17)</f>
        <v>952.0564614261376</v>
      </c>
      <c r="R100" s="11">
        <f>IF(COUNTIF($F100:Q100,AR17)&gt;0,AR17+(0.000001*R$95),AR17)</f>
        <v>962.2451547948654</v>
      </c>
      <c r="S100" s="11">
        <f>IF(COUNTIF($F100:R100,AV17)&gt;0,AV17+(0.000001*S$95),AV17)</f>
        <v>828.8850087303565</v>
      </c>
      <c r="T100" s="11"/>
      <c r="U100" s="11"/>
      <c r="V100" s="11">
        <f>IF(COUNTIF($F100:S100,AZ17)&gt;0,AZ17+(0.000001*V$95),AZ17)</f>
        <v>891.745283018868</v>
      </c>
      <c r="W100" s="11">
        <f>IF(COUNTIF($F100:V100,BD17)&gt;0,BD17+(0.000001*W$95),BD17)</f>
        <v>841.786355475763</v>
      </c>
      <c r="X100" s="11">
        <f>IF(COUNTIF($F100:W100,BH17)&gt;0,BH17+(0.000001*X$95),BH17)</f>
        <v>887.4218207088256</v>
      </c>
      <c r="Y100" s="11"/>
      <c r="Z100" s="11">
        <f>IF(COUNTIF($F100:X100,BL17)&gt;0,BL17+(0.000001*Z$95),BL17)</f>
        <v>954.6621043627031</v>
      </c>
      <c r="AA100" s="11">
        <f>IF(COUNTIF($F100:Z100,BP17)&gt;0,BP17+(0.000001*AA$95),BP17)</f>
        <v>888.030888030888</v>
      </c>
      <c r="AB100" s="8"/>
      <c r="AC100" s="8"/>
      <c r="AD100" s="8">
        <f t="shared" si="107"/>
        <v>15</v>
      </c>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row>
    <row r="101" spans="1:70" ht="12.75" hidden="1">
      <c r="A101" s="6">
        <f t="shared" si="100"/>
        <v>6</v>
      </c>
      <c r="B101" s="9" t="str">
        <f t="shared" si="101"/>
        <v>Tom McPherson</v>
      </c>
      <c r="C101" s="30" t="str">
        <f t="shared" si="101"/>
        <v>84</v>
      </c>
      <c r="D101" s="35" t="str">
        <f t="shared" si="101"/>
        <v>Pike Brio</v>
      </c>
      <c r="E101" s="10">
        <f t="shared" si="104"/>
        <v>8675.375814740135</v>
      </c>
      <c r="F101" s="11">
        <f t="shared" si="105"/>
        <v>813.8718173836698</v>
      </c>
      <c r="G101" s="11"/>
      <c r="H101" s="11">
        <f t="shared" si="102"/>
        <v>862.1128553245652</v>
      </c>
      <c r="I101" s="11"/>
      <c r="J101" s="11">
        <f t="shared" si="106"/>
        <v>860.0947051226862</v>
      </c>
      <c r="K101" s="11">
        <f t="shared" si="103"/>
        <v>677.9888696987142</v>
      </c>
      <c r="L101" s="11"/>
      <c r="M101" s="11">
        <f>IF(COUNTIF($F101:K101,AB18)&gt;0,AB18+(0.000001*M$95),AB18)</f>
        <v>700.7932115845786</v>
      </c>
      <c r="N101" s="11">
        <f>IF(COUNTIF($F101:M101,AF18)&gt;0,AF18+(0.000001*N$95),AF18)</f>
        <v>727.4954072259645</v>
      </c>
      <c r="O101" s="11">
        <f>IF(COUNTIF($F101:N101,AJ18)&gt;0,AJ18+(0.000001*O$95),AJ18)</f>
        <v>704.8116777797802</v>
      </c>
      <c r="P101" s="11"/>
      <c r="Q101" s="11">
        <f>IF(COUNTIF($F101:O101,AN18)&gt;0,AN18+(0.000001*Q$95),AN18)</f>
        <v>932.9835440019078</v>
      </c>
      <c r="R101" s="11">
        <f>IF(COUNTIF($F101:Q101,AR18)&gt;0,AR18+(0.000001*R$95),AR18)</f>
        <v>758.9835219376613</v>
      </c>
      <c r="S101" s="11">
        <f>IF(COUNTIF($F101:R101,AV18)&gt;0,AV18+(0.000001*S$95),AV18)</f>
        <v>829.712858926342</v>
      </c>
      <c r="T101" s="11"/>
      <c r="U101" s="11"/>
      <c r="V101" s="11">
        <f>IF(COUNTIF($F101:S101,AZ18)&gt;0,AZ18+(0.000001*V$95),AZ18)</f>
        <v>806.5273037542662</v>
      </c>
      <c r="W101" s="11">
        <f>IF(COUNTIF($F101:V101,BD18)&gt;0,BD18+(0.000001*W$95),BD18)</f>
        <v>0</v>
      </c>
      <c r="X101" s="11">
        <f>IF(COUNTIF($F101:W101,BH18)&gt;0,BH18+(0.000001*X$95),BH18)</f>
        <v>1.3E-05</v>
      </c>
      <c r="Y101" s="11"/>
      <c r="Z101" s="11">
        <f>IF(COUNTIF($F101:X101,BL18)&gt;0,BL18+(0.000001*Z$95),BL18)</f>
        <v>1.4E-05</v>
      </c>
      <c r="AA101" s="11">
        <f>IF(COUNTIF($F101:Z101,BP18)&gt;0,BP18+(0.000001*AA$95),BP18)</f>
        <v>1.4999999999999999E-05</v>
      </c>
      <c r="AB101" s="8"/>
      <c r="AC101" s="8"/>
      <c r="AD101" s="8">
        <f t="shared" si="107"/>
        <v>11</v>
      </c>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row>
    <row r="102" spans="1:70" ht="12.75" hidden="1">
      <c r="A102" s="6">
        <f t="shared" si="100"/>
        <v>7</v>
      </c>
      <c r="B102" s="9" t="str">
        <f t="shared" si="101"/>
        <v>Kevin Newton</v>
      </c>
      <c r="C102" s="30" t="str">
        <f t="shared" si="101"/>
        <v>77</v>
      </c>
      <c r="D102" s="35" t="str">
        <f t="shared" si="101"/>
        <v>Pike Brio</v>
      </c>
      <c r="E102" s="10">
        <f t="shared" si="104"/>
        <v>13891.568080045456</v>
      </c>
      <c r="F102" s="11">
        <f t="shared" si="105"/>
        <v>913.8406940063091</v>
      </c>
      <c r="G102" s="11"/>
      <c r="H102" s="11">
        <f t="shared" si="102"/>
        <v>1000</v>
      </c>
      <c r="I102" s="11"/>
      <c r="J102" s="11">
        <f t="shared" si="106"/>
        <v>976.0625305324866</v>
      </c>
      <c r="K102" s="11">
        <f t="shared" si="103"/>
        <v>945.1578384162652</v>
      </c>
      <c r="L102" s="11"/>
      <c r="M102" s="11">
        <f>IF(COUNTIF($F102:K102,AB19)&gt;0,AB19+(0.000001*M$95),AB19)</f>
        <v>1000.000005</v>
      </c>
      <c r="N102" s="11">
        <f>IF(COUNTIF($F102:M102,AF19)&gt;0,AF19+(0.000001*N$95),AF19)</f>
        <v>826.1474269819194</v>
      </c>
      <c r="O102" s="11">
        <f>IF(COUNTIF($F102:N102,AJ19)&gt;0,AJ19+(0.000001*O$95),AJ19)</f>
        <v>948.5811302449673</v>
      </c>
      <c r="P102" s="11"/>
      <c r="Q102" s="11">
        <f>IF(COUNTIF($F102:O102,AN19)&gt;0,AN19+(0.000001*Q$95),AN19)</f>
        <v>999.2337164750958</v>
      </c>
      <c r="R102" s="11">
        <f>IF(COUNTIF($F102:Q102,AR19)&gt;0,AR19+(0.000001*R$95),AR19)</f>
        <v>965.8918645780698</v>
      </c>
      <c r="S102" s="11">
        <f>IF(COUNTIF($F102:R102,AV19)&gt;0,AV19+(0.000001*S$95),AV19)</f>
        <v>776.9464577975215</v>
      </c>
      <c r="T102" s="11"/>
      <c r="U102" s="11"/>
      <c r="V102" s="11">
        <f>IF(COUNTIF($F102:S102,AZ19)&gt;0,AZ19+(0.000001*V$95),AZ19)</f>
        <v>880.7360819939437</v>
      </c>
      <c r="W102" s="11">
        <f>IF(COUNTIF($F102:V102,BD19)&gt;0,BD19+(0.000001*W$95),BD19)</f>
        <v>814.5494028230185</v>
      </c>
      <c r="X102" s="11">
        <f>IF(COUNTIF($F102:W102,BH19)&gt;0,BH19+(0.000001*X$95),BH19)</f>
        <v>872.2677595628415</v>
      </c>
      <c r="Y102" s="11"/>
      <c r="Z102" s="11">
        <f>IF(COUNTIF($F102:X102,BL19)&gt;0,BL19+(0.000001*Z$95),BL19)</f>
        <v>1000.000014</v>
      </c>
      <c r="AA102" s="11">
        <f>IF(COUNTIF($F102:Z102,BP19)&gt;0,BP19+(0.000001*AA$95),BP19)</f>
        <v>972.1531576330185</v>
      </c>
      <c r="AB102" s="8"/>
      <c r="AC102" s="8"/>
      <c r="AD102" s="8">
        <f t="shared" si="107"/>
        <v>15</v>
      </c>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row>
    <row r="103" spans="1:70" ht="12.75" hidden="1">
      <c r="A103" s="6">
        <f t="shared" si="100"/>
        <v>8</v>
      </c>
      <c r="B103" s="9" t="str">
        <f t="shared" si="101"/>
        <v>Mike Shellim</v>
      </c>
      <c r="C103" s="30" t="str">
        <f t="shared" si="101"/>
        <v>64</v>
      </c>
      <c r="D103" s="35" t="str">
        <f t="shared" si="101"/>
        <v>Acacia</v>
      </c>
      <c r="E103" s="10">
        <f t="shared" si="104"/>
        <v>13463.965753704952</v>
      </c>
      <c r="F103" s="11">
        <f t="shared" si="105"/>
        <v>1000</v>
      </c>
      <c r="G103" s="11"/>
      <c r="H103" s="11">
        <f t="shared" si="102"/>
        <v>925.1081265649898</v>
      </c>
      <c r="I103" s="11"/>
      <c r="J103" s="11">
        <f t="shared" si="106"/>
        <v>858.4317937701396</v>
      </c>
      <c r="K103" s="11">
        <f t="shared" si="103"/>
        <v>916.2344398340248</v>
      </c>
      <c r="L103" s="11"/>
      <c r="M103" s="11">
        <f>IF(COUNTIF($F103:K103,AB20)&gt;0,AB20+(0.000001*M$95),AB20)</f>
        <v>881.6430726386633</v>
      </c>
      <c r="N103" s="11">
        <f>IF(COUNTIF($F103:M103,AF20)&gt;0,AF20+(0.000001*N$95),AF20)</f>
        <v>894.3538268506901</v>
      </c>
      <c r="O103" s="11">
        <f>IF(COUNTIF($F103:N103,AJ20)&gt;0,AJ20+(0.000001*O$95),AJ20)</f>
        <v>1000.000007</v>
      </c>
      <c r="P103" s="11"/>
      <c r="Q103" s="11">
        <f>IF(COUNTIF($F103:O103,AN20)&gt;0,AN20+(0.000001*Q$95),AN20)</f>
        <v>904.0905939449964</v>
      </c>
      <c r="R103" s="11">
        <f>IF(COUNTIF($F103:Q103,AR20)&gt;0,AR20+(0.000001*R$95),AR20)</f>
        <v>869.8521046643913</v>
      </c>
      <c r="S103" s="11">
        <f>IF(COUNTIF($F103:R103,AV20)&gt;0,AV20+(0.000001*S$95),AV20)</f>
        <v>776.0392340028023</v>
      </c>
      <c r="T103" s="11"/>
      <c r="U103" s="11"/>
      <c r="V103" s="11">
        <f>IF(COUNTIF($F103:S103,AZ20)&gt;0,AZ20+(0.000001*V$95),AZ20)</f>
        <v>1000.000011</v>
      </c>
      <c r="W103" s="11">
        <f>IF(COUNTIF($F103:V103,BD20)&gt;0,BD20+(0.000001*W$95),BD20)</f>
        <v>1000.000012</v>
      </c>
      <c r="X103" s="11">
        <f>IF(COUNTIF($F103:W103,BH20)&gt;0,BH20+(0.000001*X$95),BH20)</f>
        <v>742.1542037969781</v>
      </c>
      <c r="Y103" s="11"/>
      <c r="Z103" s="11">
        <f>IF(COUNTIF($F103:X103,BL20)&gt;0,BL20+(0.000001*Z$95),BL20)</f>
        <v>805.1948051948051</v>
      </c>
      <c r="AA103" s="11">
        <f>IF(COUNTIF($F103:Z103,BP20)&gt;0,BP20+(0.000001*AA$95),BP20)</f>
        <v>890.8635224424698</v>
      </c>
      <c r="AB103" s="8"/>
      <c r="AC103" s="8"/>
      <c r="AD103" s="8">
        <f t="shared" si="107"/>
        <v>15</v>
      </c>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row>
    <row r="104" spans="1:70" ht="12.75" hidden="1">
      <c r="A104" s="6">
        <f t="shared" si="100"/>
        <v>9</v>
      </c>
      <c r="B104" s="9" t="str">
        <f t="shared" si="101"/>
        <v>Paul Potter</v>
      </c>
      <c r="C104" s="30" t="str">
        <f t="shared" si="101"/>
        <v>57</v>
      </c>
      <c r="D104" s="35" t="str">
        <f t="shared" si="101"/>
        <v>Foamies</v>
      </c>
      <c r="E104" s="10">
        <f t="shared" si="104"/>
        <v>9230.453361067972</v>
      </c>
      <c r="F104" s="11">
        <f t="shared" si="105"/>
        <v>711.9815668202766</v>
      </c>
      <c r="G104" s="11"/>
      <c r="H104" s="11">
        <f t="shared" si="102"/>
        <v>610.7604448452058</v>
      </c>
      <c r="I104" s="11"/>
      <c r="J104" s="11">
        <f t="shared" si="106"/>
        <v>654.4382574516868</v>
      </c>
      <c r="K104" s="11">
        <f t="shared" si="103"/>
        <v>604.5516769336072</v>
      </c>
      <c r="L104" s="11"/>
      <c r="M104" s="11">
        <f>IF(COUNTIF($F104:K104,AB21)&gt;0,AB21+(0.000001*M$95),AB21)</f>
        <v>566.0011918951133</v>
      </c>
      <c r="N104" s="11">
        <f>IF(COUNTIF($F104:M104,AF21)&gt;0,AF21+(0.000001*N$95),AF21)</f>
        <v>607.361963190184</v>
      </c>
      <c r="O104" s="11">
        <f>IF(COUNTIF($F104:N104,AJ21)&gt;0,AJ21+(0.000001*O$95),AJ21)</f>
        <v>661.6477753341228</v>
      </c>
      <c r="P104" s="11"/>
      <c r="Q104" s="11">
        <f>IF(COUNTIF($F104:O104,AN21)&gt;0,AN21+(0.000001*Q$95),AN21)</f>
        <v>641.1012782694197</v>
      </c>
      <c r="R104" s="11">
        <f>IF(COUNTIF($F104:Q104,AR21)&gt;0,AR21+(0.000001*R$95),AR21)</f>
        <v>680.8548530721282</v>
      </c>
      <c r="S104" s="11">
        <f>IF(COUNTIF($F104:R104,AV21)&gt;0,AV21+(0.000001*S$95),AV21)</f>
        <v>569.2017814319972</v>
      </c>
      <c r="T104" s="11"/>
      <c r="U104" s="11"/>
      <c r="V104" s="11">
        <f>IF(COUNTIF($F104:S104,AZ21)&gt;0,AZ21+(0.000001*V$95),AZ21)</f>
        <v>587.3854279944073</v>
      </c>
      <c r="W104" s="11">
        <f>IF(COUNTIF($F104:V104,BD21)&gt;0,BD21+(0.000001*W$95),BD21)</f>
        <v>525.5709681939189</v>
      </c>
      <c r="X104" s="11">
        <f>IF(COUNTIF($F104:W104,BH21)&gt;0,BH21+(0.000001*X$95),BH21)</f>
        <v>592.2089967537487</v>
      </c>
      <c r="Y104" s="11"/>
      <c r="Z104" s="11">
        <f>IF(COUNTIF($F104:X104,BL21)&gt;0,BL21+(0.000001*Z$95),BL21)</f>
        <v>535.251798561151</v>
      </c>
      <c r="AA104" s="11">
        <f>IF(COUNTIF($F104:Z104,BP21)&gt;0,BP21+(0.000001*AA$95),BP21)</f>
        <v>682.135380321005</v>
      </c>
      <c r="AB104" s="8"/>
      <c r="AC104" s="8"/>
      <c r="AD104" s="8">
        <f t="shared" si="107"/>
        <v>15</v>
      </c>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row>
    <row r="105" spans="1:70" ht="12.75" hidden="1">
      <c r="A105" s="6">
        <f t="shared" si="100"/>
        <v>10</v>
      </c>
      <c r="B105" s="9" t="str">
        <f t="shared" si="101"/>
        <v>Simon Hall</v>
      </c>
      <c r="C105" s="30">
        <f t="shared" si="101"/>
        <v>68</v>
      </c>
      <c r="D105" s="35" t="str">
        <f t="shared" si="101"/>
        <v>Ellipse 1T</v>
      </c>
      <c r="E105" s="10">
        <f t="shared" si="104"/>
        <v>8723.926301351386</v>
      </c>
      <c r="F105" s="11">
        <f t="shared" si="105"/>
        <v>859.7662771285477</v>
      </c>
      <c r="G105" s="11"/>
      <c r="H105" s="11">
        <f t="shared" si="102"/>
        <v>942.4860853432283</v>
      </c>
      <c r="I105" s="11"/>
      <c r="J105" s="11">
        <f t="shared" si="106"/>
        <v>942.8975932043417</v>
      </c>
      <c r="K105" s="11">
        <f t="shared" si="103"/>
        <v>929.0034183539311</v>
      </c>
      <c r="L105" s="11"/>
      <c r="M105" s="11">
        <f>IF(COUNTIF($F105:K105,AB22)&gt;0,AB22+(0.000001*M$95),AB22)</f>
        <v>902.8041825095058</v>
      </c>
      <c r="N105" s="11">
        <f>IF(COUNTIF($F105:M105,AF22)&gt;0,AF22+(0.000001*N$95),AF22)</f>
        <v>876.1061946902655</v>
      </c>
      <c r="O105" s="11">
        <f>IF(COUNTIF($F105:N105,AJ22)&gt;0,AJ22+(0.000001*O$95),AJ22)</f>
        <v>928.3171136957037</v>
      </c>
      <c r="P105" s="11"/>
      <c r="Q105" s="11">
        <f>IF(COUNTIF($F105:O105,AN22)&gt;0,AN22+(0.000001*Q$95),AN22)</f>
        <v>808.7657639032458</v>
      </c>
      <c r="R105" s="11">
        <f>IF(COUNTIF($F105:Q105,AR22)&gt;0,AR22+(0.000001*R$95),AR22)</f>
        <v>720.9126909296624</v>
      </c>
      <c r="S105" s="11">
        <f>IF(COUNTIF($F105:R105,AV22)&gt;0,AV22+(0.000001*S$95),AV22)</f>
        <v>812.8669275929549</v>
      </c>
      <c r="T105" s="11"/>
      <c r="U105" s="11"/>
      <c r="V105" s="11">
        <f>IF(COUNTIF($F105:S105,AZ22)&gt;0,AZ22+(0.000001*V$95),AZ22)</f>
        <v>0</v>
      </c>
      <c r="W105" s="11">
        <f>IF(COUNTIF($F105:V105,BD22)&gt;0,BD22+(0.000001*W$95),BD22)</f>
        <v>1.2E-05</v>
      </c>
      <c r="X105" s="11">
        <f>IF(COUNTIF($F105:W105,BH22)&gt;0,BH22+(0.000001*X$95),BH22)</f>
        <v>1.3E-05</v>
      </c>
      <c r="Y105" s="11"/>
      <c r="Z105" s="11">
        <f>IF(COUNTIF($F105:X105,BL22)&gt;0,BL22+(0.000001*Z$95),BL22)</f>
        <v>1.4E-05</v>
      </c>
      <c r="AA105" s="11">
        <f>IF(COUNTIF($F105:Z105,BP22)&gt;0,BP22+(0.000001*AA$95),BP22)</f>
        <v>1.4999999999999999E-05</v>
      </c>
      <c r="AB105" s="8"/>
      <c r="AC105" s="8"/>
      <c r="AD105" s="8">
        <f t="shared" si="107"/>
        <v>10</v>
      </c>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row>
    <row r="106" spans="1:70" ht="12.75" hidden="1">
      <c r="A106" s="6">
        <f t="shared" si="100"/>
        <v>11</v>
      </c>
      <c r="B106" s="9" t="str">
        <f t="shared" si="101"/>
        <v>Mark Southall</v>
      </c>
      <c r="C106" s="30" t="str">
        <f t="shared" si="101"/>
        <v>71</v>
      </c>
      <c r="D106" s="35" t="str">
        <f t="shared" si="101"/>
        <v>Tragi</v>
      </c>
      <c r="E106" s="10">
        <f t="shared" si="104"/>
        <v>14541.243723215419</v>
      </c>
      <c r="F106" s="11">
        <f t="shared" si="105"/>
        <v>979.5012679628064</v>
      </c>
      <c r="G106" s="11"/>
      <c r="H106" s="11">
        <f t="shared" si="102"/>
        <v>959.8488427019366</v>
      </c>
      <c r="I106" s="11"/>
      <c r="J106" s="11">
        <f t="shared" si="106"/>
        <v>1000</v>
      </c>
      <c r="K106" s="11">
        <f t="shared" si="103"/>
        <v>1000.000004</v>
      </c>
      <c r="L106" s="11"/>
      <c r="M106" s="11">
        <f>IF(COUNTIF($F106:K106,AB23)&gt;0,AB23+(0.000001*M$95),AB23)</f>
        <v>941.9786759236301</v>
      </c>
      <c r="N106" s="11">
        <f>IF(COUNTIF($F106:M106,AF23)&gt;0,AF23+(0.000001*N$95),AF23)</f>
        <v>984.2584921292461</v>
      </c>
      <c r="O106" s="11">
        <f>IF(COUNTIF($F106:N106,AJ23)&gt;0,AJ23+(0.000001*O$95),AJ23)</f>
        <v>990.8791487205473</v>
      </c>
      <c r="P106" s="11"/>
      <c r="Q106" s="11">
        <f>IF(COUNTIF($F106:O106,AN23)&gt;0,AN23+(0.000001*Q$95),AN23)</f>
        <v>951.8248175182481</v>
      </c>
      <c r="R106" s="11">
        <f>IF(COUNTIF($F106:Q106,AR23)&gt;0,AR23+(0.000001*R$95),AR23)</f>
        <v>1000.000009</v>
      </c>
      <c r="S106" s="11">
        <f>IF(COUNTIF($F106:R106,AV23)&gt;0,AV23+(0.000001*S$95),AV23)</f>
        <v>1000.00001</v>
      </c>
      <c r="T106" s="11"/>
      <c r="U106" s="11"/>
      <c r="V106" s="11">
        <f>IF(COUNTIF($F106:S106,AZ23)&gt;0,AZ23+(0.000001*V$95),AZ23)</f>
        <v>923.3211233211233</v>
      </c>
      <c r="W106" s="11">
        <f>IF(COUNTIF($F106:V106,BD23)&gt;0,BD23+(0.000001*W$95),BD23)</f>
        <v>911.3216715257531</v>
      </c>
      <c r="X106" s="11">
        <f>IF(COUNTIF($F106:W106,BH23)&gt;0,BH23+(0.000001*X$95),BH23)</f>
        <v>1000.000013</v>
      </c>
      <c r="Y106" s="11"/>
      <c r="Z106" s="11">
        <f>IF(COUNTIF($F106:X106,BL23)&gt;0,BL23+(0.000001*Z$95),BL23)</f>
        <v>898.3096324121276</v>
      </c>
      <c r="AA106" s="11">
        <f>IF(COUNTIF($F106:Z106,BP23)&gt;0,BP23+(0.000001*AA$95),BP23)</f>
        <v>1000.000015</v>
      </c>
      <c r="AB106" s="8"/>
      <c r="AC106" s="8"/>
      <c r="AD106" s="8">
        <f t="shared" si="107"/>
        <v>15</v>
      </c>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row>
    <row r="107" spans="1:70" ht="12.75" hidden="1">
      <c r="A107" s="6">
        <f t="shared" si="100"/>
        <v>12</v>
      </c>
      <c r="B107" s="9" t="str">
        <f t="shared" si="101"/>
        <v>Pete Bailey</v>
      </c>
      <c r="C107" s="30" t="str">
        <f t="shared" si="101"/>
        <v>66</v>
      </c>
      <c r="D107" s="35" t="str">
        <f t="shared" si="101"/>
        <v>Pike WR</v>
      </c>
      <c r="E107" s="10">
        <f t="shared" si="104"/>
        <v>12341.535109398186</v>
      </c>
      <c r="F107" s="11">
        <f t="shared" si="105"/>
        <v>914.7424511545294</v>
      </c>
      <c r="G107" s="11"/>
      <c r="H107" s="11">
        <f t="shared" si="102"/>
        <v>806.6693132195315</v>
      </c>
      <c r="I107" s="11"/>
      <c r="J107" s="11">
        <f t="shared" si="106"/>
        <v>775.3201396973225</v>
      </c>
      <c r="K107" s="11">
        <f t="shared" si="103"/>
        <v>846.6331176611551</v>
      </c>
      <c r="L107" s="11"/>
      <c r="M107" s="11">
        <f>IF(COUNTIF($F107:K107,AB24)&gt;0,AB24+(0.000001*M$95),AB24)</f>
        <v>771.5272136474412</v>
      </c>
      <c r="N107" s="11">
        <f>IF(COUNTIF($F107:M107,AF24)&gt;0,AF24+(0.000001*N$95),AF24)</f>
        <v>715.0882825040128</v>
      </c>
      <c r="O107" s="11">
        <f>IF(COUNTIF($F107:N107,AJ24)&gt;0,AJ24+(0.000001*O$95),AJ24)</f>
        <v>914.6398503274088</v>
      </c>
      <c r="P107" s="11"/>
      <c r="Q107" s="11">
        <f>IF(COUNTIF($F107:O107,AN24)&gt;0,AN24+(0.000001*Q$95),AN24)</f>
        <v>862.6240352811465</v>
      </c>
      <c r="R107" s="11">
        <f>IF(COUNTIF($F107:Q107,AR24)&gt;0,AR24+(0.000001*R$95),AR24)</f>
        <v>896.7863007271874</v>
      </c>
      <c r="S107" s="11">
        <f>IF(COUNTIF($F107:R107,AV24)&gt;0,AV24+(0.000001*S$95),AV24)</f>
        <v>702.240067624683</v>
      </c>
      <c r="T107" s="11"/>
      <c r="U107" s="11"/>
      <c r="V107" s="11">
        <f>IF(COUNTIF($F107:S107,AZ24)&gt;0,AZ24+(0.000001*V$95),AZ24)</f>
        <v>834.1054489300684</v>
      </c>
      <c r="W107" s="11">
        <f>IF(COUNTIF($F107:V107,BD24)&gt;0,BD24+(0.000001*W$95),BD24)</f>
        <v>906.4765587240211</v>
      </c>
      <c r="X107" s="11">
        <f>IF(COUNTIF($F107:W107,BH24)&gt;0,BH24+(0.000001*X$95),BH24)</f>
        <v>856.2807331247207</v>
      </c>
      <c r="Y107" s="11"/>
      <c r="Z107" s="11">
        <f>IF(COUNTIF($F107:X107,BL24)&gt;0,BL24+(0.000001*Z$95),BL24)</f>
        <v>691.1643270024772</v>
      </c>
      <c r="AA107" s="11">
        <f>IF(COUNTIF($F107:Z107,BP24)&gt;0,BP24+(0.000001*AA$95),BP24)</f>
        <v>847.2372697724811</v>
      </c>
      <c r="AB107" s="8"/>
      <c r="AC107" s="8"/>
      <c r="AD107" s="8">
        <f t="shared" si="107"/>
        <v>15</v>
      </c>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row>
    <row r="108" spans="1:70" ht="12.75" hidden="1">
      <c r="A108" s="6">
        <f t="shared" si="100"/>
        <v>13</v>
      </c>
      <c r="B108" s="9" t="str">
        <f t="shared" si="101"/>
        <v>Andy Freeman</v>
      </c>
      <c r="C108" s="30" t="str">
        <f t="shared" si="101"/>
        <v>56</v>
      </c>
      <c r="D108" s="35" t="str">
        <f t="shared" si="101"/>
        <v>Nyx F3F</v>
      </c>
      <c r="E108" s="10">
        <f t="shared" si="104"/>
        <v>12924.97085524285</v>
      </c>
      <c r="F108" s="11">
        <f t="shared" si="105"/>
        <v>956.261605116567</v>
      </c>
      <c r="G108" s="11"/>
      <c r="H108" s="11">
        <f t="shared" si="102"/>
        <v>822.3391339538648</v>
      </c>
      <c r="I108" s="11"/>
      <c r="J108" s="11">
        <f t="shared" si="106"/>
        <v>671.8224613315401</v>
      </c>
      <c r="K108" s="11">
        <f t="shared" si="103"/>
        <v>800.9521650419406</v>
      </c>
      <c r="L108" s="11"/>
      <c r="M108" s="11">
        <f>IF(COUNTIF($F108:K108,AB25)&gt;0,AB25+(0.000001*M$95),AB25)</f>
        <v>757.0745316859307</v>
      </c>
      <c r="N108" s="11">
        <f>IF(COUNTIF($F108:M108,AF25)&gt;0,AF25+(0.000001*N$95),AF25)</f>
        <v>1000</v>
      </c>
      <c r="O108" s="11">
        <f>IF(COUNTIF($F108:N108,AJ25)&gt;0,AJ25+(0.000001*O$95),AJ25)</f>
        <v>867.5687666370895</v>
      </c>
      <c r="P108" s="11"/>
      <c r="Q108" s="11">
        <f>IF(COUNTIF($F108:O108,AN25)&gt;0,AN25+(0.000001*Q$95),AN25)</f>
        <v>1000.000008</v>
      </c>
      <c r="R108" s="11">
        <f>IF(COUNTIF($F108:Q108,AR25)&gt;0,AR25+(0.000001*R$95),AR25)</f>
        <v>874.2282186142236</v>
      </c>
      <c r="S108" s="11">
        <f>IF(COUNTIF($F108:R108,AV25)&gt;0,AV25+(0.000001*S$95),AV25)</f>
        <v>722.7055241409308</v>
      </c>
      <c r="T108" s="11"/>
      <c r="U108" s="11"/>
      <c r="V108" s="11">
        <f>IF(COUNTIF($F108:S108,AZ25)&gt;0,AZ25+(0.000001*V$95),AZ25)</f>
        <v>918.3871751275201</v>
      </c>
      <c r="W108" s="11">
        <f>IF(COUNTIF($F108:V108,BD25)&gt;0,BD25+(0.000001*W$95),BD25)</f>
        <v>959.5804553594268</v>
      </c>
      <c r="X108" s="11">
        <f>IF(COUNTIF($F108:W108,BH25)&gt;0,BH25+(0.000001*X$95),BH25)</f>
        <v>835.7329842931938</v>
      </c>
      <c r="Y108" s="11"/>
      <c r="Z108" s="11">
        <f>IF(COUNTIF($F108:X108,BL25)&gt;0,BL25+(0.000001*Z$95),BL25)</f>
        <v>902.6691830682123</v>
      </c>
      <c r="AA108" s="11">
        <f>IF(COUNTIF($F108:Z108,BP25)&gt;0,BP25+(0.000001*AA$95),BP25)</f>
        <v>835.6486428724087</v>
      </c>
      <c r="AB108" s="8"/>
      <c r="AC108" s="8"/>
      <c r="AD108" s="8">
        <f t="shared" si="107"/>
        <v>15</v>
      </c>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row>
    <row r="109" spans="1:70" ht="12.75" hidden="1">
      <c r="A109" s="6">
        <f t="shared" si="100"/>
        <v>14</v>
      </c>
      <c r="B109" s="9" t="str">
        <f t="shared" si="101"/>
        <v>Mark Passingham</v>
      </c>
      <c r="C109" s="30" t="str">
        <f t="shared" si="101"/>
        <v>69</v>
      </c>
      <c r="D109" s="35" t="str">
        <f t="shared" si="101"/>
        <v>Pike Brio</v>
      </c>
      <c r="E109" s="10">
        <f t="shared" si="104"/>
        <v>12739.400121454377</v>
      </c>
      <c r="F109" s="11">
        <f t="shared" si="105"/>
        <v>964.8209825145713</v>
      </c>
      <c r="G109" s="11"/>
      <c r="H109" s="11">
        <f t="shared" si="102"/>
        <v>952.2024367385193</v>
      </c>
      <c r="I109" s="11"/>
      <c r="J109" s="11">
        <f t="shared" si="106"/>
        <v>685.4202401372214</v>
      </c>
      <c r="K109" s="11">
        <f t="shared" si="103"/>
        <v>856.90031530439</v>
      </c>
      <c r="L109" s="11"/>
      <c r="M109" s="11">
        <f>IF(COUNTIF($F109:K109,AB26)&gt;0,AB26+(0.000001*M$95),AB26)</f>
        <v>861.0607434270173</v>
      </c>
      <c r="N109" s="11">
        <f>IF(COUNTIF($F109:M109,AF26)&gt;0,AF26+(0.000001*N$95),AF26)</f>
        <v>883.0525272547076</v>
      </c>
      <c r="O109" s="11">
        <f>IF(COUNTIF($F109:N109,AJ26)&gt;0,AJ26+(0.000001*O$95),AJ26)</f>
        <v>970.7123355671382</v>
      </c>
      <c r="P109" s="11"/>
      <c r="Q109" s="11">
        <f>IF(COUNTIF($F109:O109,AN26)&gt;0,AN26+(0.000001*Q$95),AN26)</f>
        <v>872.2408026755852</v>
      </c>
      <c r="R109" s="11">
        <f>IF(COUNTIF($F109:Q109,AR26)&gt;0,AR26+(0.000001*R$95),AR26)</f>
        <v>847.4839281755707</v>
      </c>
      <c r="S109" s="11">
        <f>IF(COUNTIF($F109:R109,AV26)&gt;0,AV26+(0.000001*S$95),AV26)</f>
        <v>732.7453142227122</v>
      </c>
      <c r="T109" s="11"/>
      <c r="U109" s="11"/>
      <c r="V109" s="11">
        <f>IF(COUNTIF($F109:S109,AZ26)&gt;0,AZ26+(0.000001*V$95),AZ26)</f>
        <v>767.559886317499</v>
      </c>
      <c r="W109" s="11">
        <f>IF(COUNTIF($F109:V109,BD26)&gt;0,BD26+(0.000001*W$95),BD26)</f>
        <v>833.9261894175189</v>
      </c>
      <c r="X109" s="11">
        <f>IF(COUNTIF($F109:W109,BH26)&gt;0,BH26+(0.000001*X$95),BH26)</f>
        <v>868.3136899365368</v>
      </c>
      <c r="Y109" s="11"/>
      <c r="Z109" s="11">
        <f>IF(COUNTIF($F109:X109,BL26)&gt;0,BL26+(0.000001*Z$95),BL26)</f>
        <v>700.5649717514124</v>
      </c>
      <c r="AA109" s="11">
        <f>IF(COUNTIF($F109:Z109,BP26)&gt;0,BP26+(0.000001*AA$95),BP26)</f>
        <v>942.3957580139793</v>
      </c>
      <c r="AB109" s="8"/>
      <c r="AC109" s="8"/>
      <c r="AD109" s="8">
        <f t="shared" si="107"/>
        <v>15</v>
      </c>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row>
    <row r="110" spans="1:70" ht="12.75" hidden="1">
      <c r="A110" s="6">
        <f t="shared" si="100"/>
        <v>15</v>
      </c>
      <c r="B110" s="9">
        <f t="shared" si="101"/>
      </c>
      <c r="C110" s="30">
        <f t="shared" si="101"/>
      </c>
      <c r="D110" s="35">
        <f t="shared" si="101"/>
      </c>
      <c r="E110" s="10">
        <f t="shared" si="104"/>
        <v>0.000119</v>
      </c>
      <c r="F110" s="11">
        <f t="shared" si="105"/>
        <v>0</v>
      </c>
      <c r="G110" s="11"/>
      <c r="H110" s="11">
        <f t="shared" si="102"/>
        <v>2E-06</v>
      </c>
      <c r="I110" s="11"/>
      <c r="J110" s="11">
        <f t="shared" si="106"/>
        <v>3E-06</v>
      </c>
      <c r="K110" s="11">
        <f t="shared" si="103"/>
        <v>4E-06</v>
      </c>
      <c r="L110" s="11"/>
      <c r="M110" s="11">
        <f>IF(COUNTIF($F110:K110,AB27)&gt;0,AB27+(0.000001*M$95),AB27)</f>
        <v>4.9999999999999996E-06</v>
      </c>
      <c r="N110" s="11">
        <f>IF(COUNTIF($F110:M110,AF27)&gt;0,AF27+(0.000001*N$95),AF27)</f>
        <v>6E-06</v>
      </c>
      <c r="O110" s="11">
        <f>IF(COUNTIF($F110:N110,AJ27)&gt;0,AJ27+(0.000001*O$95),AJ27)</f>
        <v>7E-06</v>
      </c>
      <c r="P110" s="11"/>
      <c r="Q110" s="11">
        <f>IF(COUNTIF($F110:O110,AN27)&gt;0,AN27+(0.000001*Q$95),AN27)</f>
        <v>8E-06</v>
      </c>
      <c r="R110" s="11">
        <f>IF(COUNTIF($F110:Q110,AR27)&gt;0,AR27+(0.000001*R$95),AR27)</f>
        <v>9E-06</v>
      </c>
      <c r="S110" s="11">
        <f>IF(COUNTIF($F110:R110,AV27)&gt;0,AV27+(0.000001*S$95),AV27)</f>
        <v>9.999999999999999E-06</v>
      </c>
      <c r="T110" s="11"/>
      <c r="U110" s="11"/>
      <c r="V110" s="11">
        <f>IF(COUNTIF($F110:S110,AZ27)&gt;0,AZ27+(0.000001*V$95),AZ27)</f>
        <v>1.1E-05</v>
      </c>
      <c r="W110" s="11">
        <f>IF(COUNTIF($F110:V110,BD27)&gt;0,BD27+(0.000001*W$95),BD27)</f>
        <v>1.2E-05</v>
      </c>
      <c r="X110" s="11">
        <f>IF(COUNTIF($F110:W110,BH27)&gt;0,BH27+(0.000001*X$95),BH27)</f>
        <v>1.3E-05</v>
      </c>
      <c r="Y110" s="11"/>
      <c r="Z110" s="11">
        <f>IF(COUNTIF($F110:X110,BL27)&gt;0,BL27+(0.000001*Z$95),BL27)</f>
        <v>1.4E-05</v>
      </c>
      <c r="AA110" s="11">
        <f>IF(COUNTIF($F110:Z110,BP27)&gt;0,BP27+(0.000001*AA$95),BP27)</f>
        <v>1.4999999999999999E-05</v>
      </c>
      <c r="AB110" s="8"/>
      <c r="AC110" s="8"/>
      <c r="AD110" s="8">
        <f t="shared" si="107"/>
        <v>0</v>
      </c>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row>
    <row r="111" spans="1:70" ht="12.75" hidden="1">
      <c r="A111" s="6">
        <f t="shared" si="100"/>
        <v>16</v>
      </c>
      <c r="B111" s="9">
        <f t="shared" si="101"/>
      </c>
      <c r="C111" s="30">
        <f t="shared" si="101"/>
      </c>
      <c r="D111" s="35">
        <f t="shared" si="101"/>
      </c>
      <c r="E111" s="10">
        <f t="shared" si="104"/>
        <v>0.000119</v>
      </c>
      <c r="F111" s="11">
        <f t="shared" si="105"/>
        <v>0</v>
      </c>
      <c r="G111" s="11"/>
      <c r="H111" s="11">
        <f t="shared" si="102"/>
        <v>2E-06</v>
      </c>
      <c r="I111" s="11"/>
      <c r="J111" s="11">
        <f t="shared" si="106"/>
        <v>3E-06</v>
      </c>
      <c r="K111" s="11">
        <f t="shared" si="103"/>
        <v>4E-06</v>
      </c>
      <c r="L111" s="11"/>
      <c r="M111" s="11">
        <f>IF(COUNTIF($F111:K111,AB28)&gt;0,AB28+(0.000001*M$95),AB28)</f>
        <v>4.9999999999999996E-06</v>
      </c>
      <c r="N111" s="11">
        <f>IF(COUNTIF($F111:M111,AF28)&gt;0,AF28+(0.000001*N$95),AF28)</f>
        <v>6E-06</v>
      </c>
      <c r="O111" s="11">
        <f>IF(COUNTIF($F111:N111,AJ28)&gt;0,AJ28+(0.000001*O$95),AJ28)</f>
        <v>7E-06</v>
      </c>
      <c r="P111" s="11"/>
      <c r="Q111" s="11">
        <f>IF(COUNTIF($F111:O111,AN28)&gt;0,AN28+(0.000001*Q$95),AN28)</f>
        <v>8E-06</v>
      </c>
      <c r="R111" s="11">
        <f>IF(COUNTIF($F111:Q111,AR28)&gt;0,AR28+(0.000001*R$95),AR28)</f>
        <v>9E-06</v>
      </c>
      <c r="S111" s="11">
        <f>IF(COUNTIF($F111:R111,AV28)&gt;0,AV28+(0.000001*S$95),AV28)</f>
        <v>9.999999999999999E-06</v>
      </c>
      <c r="T111" s="11"/>
      <c r="U111" s="11"/>
      <c r="V111" s="11">
        <f>IF(COUNTIF($F111:S111,AZ28)&gt;0,AZ28+(0.000001*V$95),AZ28)</f>
        <v>1.1E-05</v>
      </c>
      <c r="W111" s="11">
        <f>IF(COUNTIF($F111:V111,BD28)&gt;0,BD28+(0.000001*W$95),BD28)</f>
        <v>1.2E-05</v>
      </c>
      <c r="X111" s="11">
        <f>IF(COUNTIF($F111:W111,BH28)&gt;0,BH28+(0.000001*X$95),BH28)</f>
        <v>1.3E-05</v>
      </c>
      <c r="Y111" s="11"/>
      <c r="Z111" s="11">
        <f>IF(COUNTIF($F111:X111,BL28)&gt;0,BL28+(0.000001*Z$95),BL28)</f>
        <v>1.4E-05</v>
      </c>
      <c r="AA111" s="11">
        <f>IF(COUNTIF($F111:Z111,BP28)&gt;0,BP28+(0.000001*AA$95),BP28)</f>
        <v>1.4999999999999999E-05</v>
      </c>
      <c r="AB111" s="8"/>
      <c r="AC111" s="8"/>
      <c r="AD111" s="8">
        <f t="shared" si="107"/>
        <v>0</v>
      </c>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row>
    <row r="112" spans="1:70" ht="12.75" hidden="1">
      <c r="A112" s="6">
        <f t="shared" si="100"/>
        <v>17</v>
      </c>
      <c r="B112" s="9">
        <f t="shared" si="101"/>
      </c>
      <c r="C112" s="30">
        <f t="shared" si="101"/>
      </c>
      <c r="D112" s="35">
        <f t="shared" si="101"/>
      </c>
      <c r="E112" s="10">
        <f t="shared" si="104"/>
        <v>0.000119</v>
      </c>
      <c r="F112" s="11">
        <f t="shared" si="105"/>
        <v>0</v>
      </c>
      <c r="G112" s="11"/>
      <c r="H112" s="11">
        <f t="shared" si="102"/>
        <v>2E-06</v>
      </c>
      <c r="I112" s="11"/>
      <c r="J112" s="11">
        <f t="shared" si="106"/>
        <v>3E-06</v>
      </c>
      <c r="K112" s="11">
        <f t="shared" si="103"/>
        <v>4E-06</v>
      </c>
      <c r="L112" s="11"/>
      <c r="M112" s="11">
        <f>IF(COUNTIF($F112:K112,AB29)&gt;0,AB29+(0.000001*M$95),AB29)</f>
        <v>4.9999999999999996E-06</v>
      </c>
      <c r="N112" s="11">
        <f>IF(COUNTIF($F112:M112,AF29)&gt;0,AF29+(0.000001*N$95),AF29)</f>
        <v>6E-06</v>
      </c>
      <c r="O112" s="11">
        <f>IF(COUNTIF($F112:N112,AJ29)&gt;0,AJ29+(0.000001*O$95),AJ29)</f>
        <v>7E-06</v>
      </c>
      <c r="P112" s="11"/>
      <c r="Q112" s="11">
        <f>IF(COUNTIF($F112:O112,AN29)&gt;0,AN29+(0.000001*Q$95),AN29)</f>
        <v>8E-06</v>
      </c>
      <c r="R112" s="11">
        <f>IF(COUNTIF($F112:Q112,AR29)&gt;0,AR29+(0.000001*R$95),AR29)</f>
        <v>9E-06</v>
      </c>
      <c r="S112" s="11">
        <f>IF(COUNTIF($F112:R112,AV29)&gt;0,AV29+(0.000001*S$95),AV29)</f>
        <v>9.999999999999999E-06</v>
      </c>
      <c r="T112" s="11"/>
      <c r="U112" s="11"/>
      <c r="V112" s="11">
        <f>IF(COUNTIF($F112:S112,AZ29)&gt;0,AZ29+(0.000001*V$95),AZ29)</f>
        <v>1.1E-05</v>
      </c>
      <c r="W112" s="11">
        <f>IF(COUNTIF($F112:V112,BD29)&gt;0,BD29+(0.000001*W$95),BD29)</f>
        <v>1.2E-05</v>
      </c>
      <c r="X112" s="11">
        <f>IF(COUNTIF($F112:W112,BH29)&gt;0,BH29+(0.000001*X$95),BH29)</f>
        <v>1.3E-05</v>
      </c>
      <c r="Y112" s="11"/>
      <c r="Z112" s="11">
        <f>IF(COUNTIF($F112:X112,BL29)&gt;0,BL29+(0.000001*Z$95),BL29)</f>
        <v>1.4E-05</v>
      </c>
      <c r="AA112" s="11">
        <f>IF(COUNTIF($F112:Z112,BP29)&gt;0,BP29+(0.000001*AA$95),BP29)</f>
        <v>1.4999999999999999E-05</v>
      </c>
      <c r="AB112" s="8"/>
      <c r="AC112" s="8"/>
      <c r="AD112" s="8">
        <f t="shared" si="107"/>
        <v>0</v>
      </c>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row>
    <row r="113" spans="1:70" ht="12.75" hidden="1">
      <c r="A113" s="6">
        <f t="shared" si="100"/>
        <v>18</v>
      </c>
      <c r="B113" s="9">
        <f t="shared" si="101"/>
      </c>
      <c r="C113" s="30">
        <f t="shared" si="101"/>
      </c>
      <c r="D113" s="35">
        <f t="shared" si="101"/>
      </c>
      <c r="E113" s="10">
        <f t="shared" si="104"/>
        <v>0.000119</v>
      </c>
      <c r="F113" s="11">
        <f t="shared" si="105"/>
        <v>0</v>
      </c>
      <c r="G113" s="11"/>
      <c r="H113" s="11">
        <f t="shared" si="102"/>
        <v>2E-06</v>
      </c>
      <c r="I113" s="11"/>
      <c r="J113" s="11">
        <f t="shared" si="106"/>
        <v>3E-06</v>
      </c>
      <c r="K113" s="11">
        <f t="shared" si="103"/>
        <v>4E-06</v>
      </c>
      <c r="L113" s="11"/>
      <c r="M113" s="11">
        <f>IF(COUNTIF($F113:K113,AB30)&gt;0,AB30+(0.000001*M$95),AB30)</f>
        <v>4.9999999999999996E-06</v>
      </c>
      <c r="N113" s="11">
        <f>IF(COUNTIF($F113:M113,AF30)&gt;0,AF30+(0.000001*N$95),AF30)</f>
        <v>6E-06</v>
      </c>
      <c r="O113" s="11">
        <f>IF(COUNTIF($F113:N113,AJ30)&gt;0,AJ30+(0.000001*O$95),AJ30)</f>
        <v>7E-06</v>
      </c>
      <c r="P113" s="11"/>
      <c r="Q113" s="11">
        <f>IF(COUNTIF($F113:O113,AN30)&gt;0,AN30+(0.000001*Q$95),AN30)</f>
        <v>8E-06</v>
      </c>
      <c r="R113" s="11">
        <f>IF(COUNTIF($F113:Q113,AR30)&gt;0,AR30+(0.000001*R$95),AR30)</f>
        <v>9E-06</v>
      </c>
      <c r="S113" s="11">
        <f>IF(COUNTIF($F113:R113,AV30)&gt;0,AV30+(0.000001*S$95),AV30)</f>
        <v>9.999999999999999E-06</v>
      </c>
      <c r="T113" s="11"/>
      <c r="U113" s="11"/>
      <c r="V113" s="11">
        <f>IF(COUNTIF($F113:S113,AZ30)&gt;0,AZ30+(0.000001*V$95),AZ30)</f>
        <v>1.1E-05</v>
      </c>
      <c r="W113" s="11">
        <f>IF(COUNTIF($F113:V113,BD30)&gt;0,BD30+(0.000001*W$95),BD30)</f>
        <v>1.2E-05</v>
      </c>
      <c r="X113" s="11">
        <f>IF(COUNTIF($F113:W113,BH30)&gt;0,BH30+(0.000001*X$95),BH30)</f>
        <v>1.3E-05</v>
      </c>
      <c r="Y113" s="11"/>
      <c r="Z113" s="11">
        <f>IF(COUNTIF($F113:X113,BL30)&gt;0,BL30+(0.000001*Z$95),BL30)</f>
        <v>1.4E-05</v>
      </c>
      <c r="AA113" s="11">
        <f>IF(COUNTIF($F113:Z113,BP30)&gt;0,BP30+(0.000001*AA$95),BP30)</f>
        <v>1.4999999999999999E-05</v>
      </c>
      <c r="AB113" s="8"/>
      <c r="AC113" s="8"/>
      <c r="AD113" s="8">
        <f t="shared" si="107"/>
        <v>0</v>
      </c>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row>
    <row r="114" spans="1:70" ht="12.75" hidden="1">
      <c r="A114" s="6">
        <f t="shared" si="100"/>
        <v>19</v>
      </c>
      <c r="B114" s="9">
        <f t="shared" si="101"/>
      </c>
      <c r="C114" s="30">
        <f t="shared" si="101"/>
      </c>
      <c r="D114" s="35">
        <f t="shared" si="101"/>
      </c>
      <c r="E114" s="10">
        <f t="shared" si="104"/>
        <v>0.000119</v>
      </c>
      <c r="F114" s="11">
        <f t="shared" si="105"/>
        <v>0</v>
      </c>
      <c r="G114" s="11"/>
      <c r="H114" s="11">
        <f t="shared" si="102"/>
        <v>2E-06</v>
      </c>
      <c r="I114" s="11"/>
      <c r="J114" s="11">
        <f t="shared" si="106"/>
        <v>3E-06</v>
      </c>
      <c r="K114" s="11">
        <f t="shared" si="103"/>
        <v>4E-06</v>
      </c>
      <c r="L114" s="11"/>
      <c r="M114" s="11">
        <f>IF(COUNTIF($F114:K114,AB31)&gt;0,AB31+(0.000001*M$95),AB31)</f>
        <v>4.9999999999999996E-06</v>
      </c>
      <c r="N114" s="11">
        <f>IF(COUNTIF($F114:M114,AF31)&gt;0,AF31+(0.000001*N$95),AF31)</f>
        <v>6E-06</v>
      </c>
      <c r="O114" s="11">
        <f>IF(COUNTIF($F114:N114,AJ31)&gt;0,AJ31+(0.000001*O$95),AJ31)</f>
        <v>7E-06</v>
      </c>
      <c r="P114" s="11"/>
      <c r="Q114" s="11">
        <f>IF(COUNTIF($F114:O114,AN31)&gt;0,AN31+(0.000001*Q$95),AN31)</f>
        <v>8E-06</v>
      </c>
      <c r="R114" s="11">
        <f>IF(COUNTIF($F114:Q114,AR31)&gt;0,AR31+(0.000001*R$95),AR31)</f>
        <v>9E-06</v>
      </c>
      <c r="S114" s="11">
        <f>IF(COUNTIF($F114:R114,AV31)&gt;0,AV31+(0.000001*S$95),AV31)</f>
        <v>9.999999999999999E-06</v>
      </c>
      <c r="T114" s="11"/>
      <c r="U114" s="11"/>
      <c r="V114" s="11">
        <f>IF(COUNTIF($F114:S114,AZ31)&gt;0,AZ31+(0.000001*V$95),AZ31)</f>
        <v>1.1E-05</v>
      </c>
      <c r="W114" s="11">
        <f>IF(COUNTIF($F114:V114,BD31)&gt;0,BD31+(0.000001*W$95),BD31)</f>
        <v>1.2E-05</v>
      </c>
      <c r="X114" s="11">
        <f>IF(COUNTIF($F114:W114,BH31)&gt;0,BH31+(0.000001*X$95),BH31)</f>
        <v>1.3E-05</v>
      </c>
      <c r="Y114" s="11"/>
      <c r="Z114" s="11">
        <f>IF(COUNTIF($F114:X114,BL31)&gt;0,BL31+(0.000001*Z$95),BL31)</f>
        <v>1.4E-05</v>
      </c>
      <c r="AA114" s="11">
        <f>IF(COUNTIF($F114:Z114,BP31)&gt;0,BP31+(0.000001*AA$95),BP31)</f>
        <v>1.4999999999999999E-05</v>
      </c>
      <c r="AB114" s="8"/>
      <c r="AC114" s="8"/>
      <c r="AD114" s="8">
        <f t="shared" si="107"/>
        <v>0</v>
      </c>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row>
    <row r="115" spans="1:70" ht="12.75" hidden="1">
      <c r="A115" s="6">
        <f t="shared" si="100"/>
        <v>20</v>
      </c>
      <c r="B115" s="9">
        <f t="shared" si="101"/>
      </c>
      <c r="C115" s="30">
        <f t="shared" si="101"/>
      </c>
      <c r="D115" s="35">
        <f t="shared" si="101"/>
      </c>
      <c r="E115" s="10">
        <f t="shared" si="104"/>
        <v>0.000119</v>
      </c>
      <c r="F115" s="11">
        <f t="shared" si="105"/>
        <v>0</v>
      </c>
      <c r="G115" s="11"/>
      <c r="H115" s="11">
        <f t="shared" si="102"/>
        <v>2E-06</v>
      </c>
      <c r="I115" s="11"/>
      <c r="J115" s="11">
        <f t="shared" si="106"/>
        <v>3E-06</v>
      </c>
      <c r="K115" s="11">
        <f t="shared" si="103"/>
        <v>4E-06</v>
      </c>
      <c r="L115" s="11"/>
      <c r="M115" s="11">
        <f>IF(COUNTIF($F115:K115,AB32)&gt;0,AB32+(0.000001*M$95),AB32)</f>
        <v>4.9999999999999996E-06</v>
      </c>
      <c r="N115" s="11">
        <f>IF(COUNTIF($F115:M115,AF32)&gt;0,AF32+(0.000001*N$95),AF32)</f>
        <v>6E-06</v>
      </c>
      <c r="O115" s="11">
        <f>IF(COUNTIF($F115:N115,AJ32)&gt;0,AJ32+(0.000001*O$95),AJ32)</f>
        <v>7E-06</v>
      </c>
      <c r="P115" s="11"/>
      <c r="Q115" s="11">
        <f>IF(COUNTIF($F115:O115,AN32)&gt;0,AN32+(0.000001*Q$95),AN32)</f>
        <v>8E-06</v>
      </c>
      <c r="R115" s="11">
        <f>IF(COUNTIF($F115:Q115,AR32)&gt;0,AR32+(0.000001*R$95),AR32)</f>
        <v>9E-06</v>
      </c>
      <c r="S115" s="11">
        <f>IF(COUNTIF($F115:R115,AV32)&gt;0,AV32+(0.000001*S$95),AV32)</f>
        <v>9.999999999999999E-06</v>
      </c>
      <c r="T115" s="11"/>
      <c r="U115" s="11"/>
      <c r="V115" s="11">
        <f>IF(COUNTIF($F115:S115,AZ32)&gt;0,AZ32+(0.000001*V$95),AZ32)</f>
        <v>1.1E-05</v>
      </c>
      <c r="W115" s="11">
        <f>IF(COUNTIF($F115:V115,BD32)&gt;0,BD32+(0.000001*W$95),BD32)</f>
        <v>1.2E-05</v>
      </c>
      <c r="X115" s="11">
        <f>IF(COUNTIF($F115:W115,BH32)&gt;0,BH32+(0.000001*X$95),BH32)</f>
        <v>1.3E-05</v>
      </c>
      <c r="Y115" s="11"/>
      <c r="Z115" s="11">
        <f>IF(COUNTIF($F115:X115,BL32)&gt;0,BL32+(0.000001*Z$95),BL32)</f>
        <v>1.4E-05</v>
      </c>
      <c r="AA115" s="11">
        <f>IF(COUNTIF($F115:Z115,BP32)&gt;0,BP32+(0.000001*AA$95),BP32)</f>
        <v>1.4999999999999999E-05</v>
      </c>
      <c r="AB115" s="8"/>
      <c r="AC115" s="8"/>
      <c r="AD115" s="8">
        <f t="shared" si="107"/>
        <v>0</v>
      </c>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row>
    <row r="116" spans="1:70" ht="12.75" hidden="1">
      <c r="A116" s="6">
        <f t="shared" si="100"/>
        <v>21</v>
      </c>
      <c r="B116" s="9">
        <f aca="true" t="shared" si="108" ref="B116:D135">IF(B33&gt;0,B33,"")</f>
      </c>
      <c r="C116" s="30">
        <f t="shared" si="108"/>
      </c>
      <c r="D116" s="35">
        <f t="shared" si="108"/>
      </c>
      <c r="E116" s="10">
        <f t="shared" si="104"/>
        <v>0.000119</v>
      </c>
      <c r="F116" s="11">
        <f t="shared" si="105"/>
        <v>0</v>
      </c>
      <c r="G116" s="11"/>
      <c r="H116" s="11">
        <f t="shared" si="102"/>
        <v>2E-06</v>
      </c>
      <c r="I116" s="11"/>
      <c r="J116" s="11">
        <f t="shared" si="106"/>
        <v>3E-06</v>
      </c>
      <c r="K116" s="11">
        <f t="shared" si="103"/>
        <v>4E-06</v>
      </c>
      <c r="L116" s="11"/>
      <c r="M116" s="11">
        <f>IF(COUNTIF($F116:K116,AB33)&gt;0,AB33+(0.000001*M$95),AB33)</f>
        <v>4.9999999999999996E-06</v>
      </c>
      <c r="N116" s="11">
        <f>IF(COUNTIF($F116:M116,AF33)&gt;0,AF33+(0.000001*N$95),AF33)</f>
        <v>6E-06</v>
      </c>
      <c r="O116" s="11">
        <f>IF(COUNTIF($F116:N116,AJ33)&gt;0,AJ33+(0.000001*O$95),AJ33)</f>
        <v>7E-06</v>
      </c>
      <c r="P116" s="11"/>
      <c r="Q116" s="11">
        <f>IF(COUNTIF($F116:O116,AN33)&gt;0,AN33+(0.000001*Q$95),AN33)</f>
        <v>8E-06</v>
      </c>
      <c r="R116" s="11">
        <f>IF(COUNTIF($F116:Q116,AR33)&gt;0,AR33+(0.000001*R$95),AR33)</f>
        <v>9E-06</v>
      </c>
      <c r="S116" s="11">
        <f>IF(COUNTIF($F116:R116,AV33)&gt;0,AV33+(0.000001*S$95),AV33)</f>
        <v>9.999999999999999E-06</v>
      </c>
      <c r="T116" s="11"/>
      <c r="U116" s="11"/>
      <c r="V116" s="11">
        <f>IF(COUNTIF($F116:S116,AZ33)&gt;0,AZ33+(0.000001*V$95),AZ33)</f>
        <v>1.1E-05</v>
      </c>
      <c r="W116" s="11">
        <f>IF(COUNTIF($F116:V116,BD33)&gt;0,BD33+(0.000001*W$95),BD33)</f>
        <v>1.2E-05</v>
      </c>
      <c r="X116" s="11">
        <f>IF(COUNTIF($F116:W116,BH33)&gt;0,BH33+(0.000001*X$95),BH33)</f>
        <v>1.3E-05</v>
      </c>
      <c r="Y116" s="11"/>
      <c r="Z116" s="11">
        <f>IF(COUNTIF($F116:X116,BL33)&gt;0,BL33+(0.000001*Z$95),BL33)</f>
        <v>1.4E-05</v>
      </c>
      <c r="AA116" s="11">
        <f>IF(COUNTIF($F116:Z116,BP33)&gt;0,BP33+(0.000001*AA$95),BP33)</f>
        <v>1.4999999999999999E-05</v>
      </c>
      <c r="AB116" s="8"/>
      <c r="AC116" s="8"/>
      <c r="AD116" s="8">
        <f t="shared" si="107"/>
        <v>0</v>
      </c>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row>
    <row r="117" spans="1:70" ht="12.75" hidden="1">
      <c r="A117" s="6">
        <f t="shared" si="100"/>
        <v>22</v>
      </c>
      <c r="B117" s="9">
        <f t="shared" si="108"/>
      </c>
      <c r="C117" s="30">
        <f t="shared" si="108"/>
      </c>
      <c r="D117" s="35">
        <f t="shared" si="108"/>
      </c>
      <c r="E117" s="10">
        <f t="shared" si="104"/>
        <v>0.000119</v>
      </c>
      <c r="F117" s="11">
        <f t="shared" si="105"/>
        <v>0</v>
      </c>
      <c r="G117" s="11"/>
      <c r="H117" s="11">
        <f t="shared" si="102"/>
        <v>2E-06</v>
      </c>
      <c r="I117" s="11"/>
      <c r="J117" s="11">
        <f t="shared" si="106"/>
        <v>3E-06</v>
      </c>
      <c r="K117" s="11">
        <f t="shared" si="103"/>
        <v>4E-06</v>
      </c>
      <c r="L117" s="11"/>
      <c r="M117" s="11">
        <f>IF(COUNTIF($F117:K117,AB34)&gt;0,AB34+(0.000001*M$95),AB34)</f>
        <v>4.9999999999999996E-06</v>
      </c>
      <c r="N117" s="11">
        <f>IF(COUNTIF($F117:M117,AF34)&gt;0,AF34+(0.000001*N$95),AF34)</f>
        <v>6E-06</v>
      </c>
      <c r="O117" s="11">
        <f>IF(COUNTIF($F117:N117,AJ34)&gt;0,AJ34+(0.000001*O$95),AJ34)</f>
        <v>7E-06</v>
      </c>
      <c r="P117" s="11"/>
      <c r="Q117" s="11">
        <f>IF(COUNTIF($F117:O117,AN34)&gt;0,AN34+(0.000001*Q$95),AN34)</f>
        <v>8E-06</v>
      </c>
      <c r="R117" s="11">
        <f>IF(COUNTIF($F117:Q117,AR34)&gt;0,AR34+(0.000001*R$95),AR34)</f>
        <v>9E-06</v>
      </c>
      <c r="S117" s="11">
        <f>IF(COUNTIF($F117:R117,AV34)&gt;0,AV34+(0.000001*S$95),AV34)</f>
        <v>9.999999999999999E-06</v>
      </c>
      <c r="T117" s="11"/>
      <c r="U117" s="11"/>
      <c r="V117" s="11">
        <f>IF(COUNTIF($F117:S117,AZ34)&gt;0,AZ34+(0.000001*V$95),AZ34)</f>
        <v>1.1E-05</v>
      </c>
      <c r="W117" s="11">
        <f>IF(COUNTIF($F117:V117,BD34)&gt;0,BD34+(0.000001*W$95),BD34)</f>
        <v>1.2E-05</v>
      </c>
      <c r="X117" s="11">
        <f>IF(COUNTIF($F117:W117,BH34)&gt;0,BH34+(0.000001*X$95),BH34)</f>
        <v>1.3E-05</v>
      </c>
      <c r="Y117" s="11"/>
      <c r="Z117" s="11">
        <f>IF(COUNTIF($F117:X117,BL34)&gt;0,BL34+(0.000001*Z$95),BL34)</f>
        <v>1.4E-05</v>
      </c>
      <c r="AA117" s="11">
        <f>IF(COUNTIF($F117:Z117,BP34)&gt;0,BP34+(0.000001*AA$95),BP34)</f>
        <v>1.4999999999999999E-05</v>
      </c>
      <c r="AB117" s="8"/>
      <c r="AC117" s="8"/>
      <c r="AD117" s="8">
        <f t="shared" si="107"/>
        <v>0</v>
      </c>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row>
    <row r="118" spans="1:70" ht="12.75" hidden="1">
      <c r="A118" s="6">
        <f t="shared" si="100"/>
        <v>23</v>
      </c>
      <c r="B118" s="9">
        <f t="shared" si="108"/>
      </c>
      <c r="C118" s="30">
        <f t="shared" si="108"/>
      </c>
      <c r="D118" s="35">
        <f t="shared" si="108"/>
      </c>
      <c r="E118" s="10">
        <f t="shared" si="104"/>
        <v>0.000119</v>
      </c>
      <c r="F118" s="11">
        <f t="shared" si="105"/>
        <v>0</v>
      </c>
      <c r="G118" s="11"/>
      <c r="H118" s="11">
        <f t="shared" si="102"/>
        <v>2E-06</v>
      </c>
      <c r="I118" s="11"/>
      <c r="J118" s="11">
        <f t="shared" si="106"/>
        <v>3E-06</v>
      </c>
      <c r="K118" s="11">
        <f t="shared" si="103"/>
        <v>4E-06</v>
      </c>
      <c r="L118" s="11"/>
      <c r="M118" s="11">
        <f>IF(COUNTIF($F118:K118,AB35)&gt;0,AB35+(0.000001*M$95),AB35)</f>
        <v>4.9999999999999996E-06</v>
      </c>
      <c r="N118" s="11">
        <f>IF(COUNTIF($F118:M118,AF35)&gt;0,AF35+(0.000001*N$95),AF35)</f>
        <v>6E-06</v>
      </c>
      <c r="O118" s="11">
        <f>IF(COUNTIF($F118:N118,AJ35)&gt;0,AJ35+(0.000001*O$95),AJ35)</f>
        <v>7E-06</v>
      </c>
      <c r="P118" s="11"/>
      <c r="Q118" s="11">
        <f>IF(COUNTIF($F118:O118,AN35)&gt;0,AN35+(0.000001*Q$95),AN35)</f>
        <v>8E-06</v>
      </c>
      <c r="R118" s="11">
        <f>IF(COUNTIF($F118:Q118,AR35)&gt;0,AR35+(0.000001*R$95),AR35)</f>
        <v>9E-06</v>
      </c>
      <c r="S118" s="11">
        <f>IF(COUNTIF($F118:R118,AV35)&gt;0,AV35+(0.000001*S$95),AV35)</f>
        <v>9.999999999999999E-06</v>
      </c>
      <c r="T118" s="11"/>
      <c r="U118" s="11"/>
      <c r="V118" s="11">
        <f>IF(COUNTIF($F118:S118,AZ35)&gt;0,AZ35+(0.000001*V$95),AZ35)</f>
        <v>1.1E-05</v>
      </c>
      <c r="W118" s="11">
        <f>IF(COUNTIF($F118:V118,BD35)&gt;0,BD35+(0.000001*W$95),BD35)</f>
        <v>1.2E-05</v>
      </c>
      <c r="X118" s="11">
        <f>IF(COUNTIF($F118:W118,BH35)&gt;0,BH35+(0.000001*X$95),BH35)</f>
        <v>1.3E-05</v>
      </c>
      <c r="Y118" s="11"/>
      <c r="Z118" s="11">
        <f>IF(COUNTIF($F118:X118,BL35)&gt;0,BL35+(0.000001*Z$95),BL35)</f>
        <v>1.4E-05</v>
      </c>
      <c r="AA118" s="11">
        <f>IF(COUNTIF($F118:Z118,BP35)&gt;0,BP35+(0.000001*AA$95),BP35)</f>
        <v>1.4999999999999999E-05</v>
      </c>
      <c r="AB118" s="8"/>
      <c r="AC118" s="8"/>
      <c r="AD118" s="8">
        <f t="shared" si="107"/>
        <v>0</v>
      </c>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row>
    <row r="119" spans="1:70" ht="12.75" hidden="1">
      <c r="A119" s="6">
        <f t="shared" si="100"/>
        <v>24</v>
      </c>
      <c r="B119" s="9">
        <f t="shared" si="108"/>
      </c>
      <c r="C119" s="30">
        <f t="shared" si="108"/>
      </c>
      <c r="D119" s="35">
        <f t="shared" si="108"/>
      </c>
      <c r="E119" s="10">
        <f t="shared" si="104"/>
        <v>0.000119</v>
      </c>
      <c r="F119" s="11">
        <f t="shared" si="105"/>
        <v>0</v>
      </c>
      <c r="G119" s="11"/>
      <c r="H119" s="11">
        <f t="shared" si="102"/>
        <v>2E-06</v>
      </c>
      <c r="I119" s="11"/>
      <c r="J119" s="11">
        <f t="shared" si="106"/>
        <v>3E-06</v>
      </c>
      <c r="K119" s="11">
        <f t="shared" si="103"/>
        <v>4E-06</v>
      </c>
      <c r="L119" s="11"/>
      <c r="M119" s="11">
        <f>IF(COUNTIF($F119:K119,AB36)&gt;0,AB36+(0.000001*M$95),AB36)</f>
        <v>4.9999999999999996E-06</v>
      </c>
      <c r="N119" s="11">
        <f>IF(COUNTIF($F119:M119,AF36)&gt;0,AF36+(0.000001*N$95),AF36)</f>
        <v>6E-06</v>
      </c>
      <c r="O119" s="11">
        <f>IF(COUNTIF($F119:N119,AJ36)&gt;0,AJ36+(0.000001*O$95),AJ36)</f>
        <v>7E-06</v>
      </c>
      <c r="P119" s="11"/>
      <c r="Q119" s="11">
        <f>IF(COUNTIF($F119:O119,AN36)&gt;0,AN36+(0.000001*Q$95),AN36)</f>
        <v>8E-06</v>
      </c>
      <c r="R119" s="11">
        <f>IF(COUNTIF($F119:Q119,AR36)&gt;0,AR36+(0.000001*R$95),AR36)</f>
        <v>9E-06</v>
      </c>
      <c r="S119" s="11">
        <f>IF(COUNTIF($F119:R119,AV36)&gt;0,AV36+(0.000001*S$95),AV36)</f>
        <v>9.999999999999999E-06</v>
      </c>
      <c r="T119" s="11"/>
      <c r="U119" s="11"/>
      <c r="V119" s="11">
        <f>IF(COUNTIF($F119:S119,AZ36)&gt;0,AZ36+(0.000001*V$95),AZ36)</f>
        <v>1.1E-05</v>
      </c>
      <c r="W119" s="11">
        <f>IF(COUNTIF($F119:V119,BD36)&gt;0,BD36+(0.000001*W$95),BD36)</f>
        <v>1.2E-05</v>
      </c>
      <c r="X119" s="11">
        <f>IF(COUNTIF($F119:W119,BH36)&gt;0,BH36+(0.000001*X$95),BH36)</f>
        <v>1.3E-05</v>
      </c>
      <c r="Y119" s="11"/>
      <c r="Z119" s="11">
        <f>IF(COUNTIF($F119:X119,BL36)&gt;0,BL36+(0.000001*Z$95),BL36)</f>
        <v>1.4E-05</v>
      </c>
      <c r="AA119" s="11">
        <f>IF(COUNTIF($F119:Z119,BP36)&gt;0,BP36+(0.000001*AA$95),BP36)</f>
        <v>1.4999999999999999E-05</v>
      </c>
      <c r="AB119" s="8"/>
      <c r="AC119" s="8"/>
      <c r="AD119" s="8">
        <f t="shared" si="107"/>
        <v>0</v>
      </c>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row>
    <row r="120" spans="1:70" ht="12.75" hidden="1">
      <c r="A120" s="6">
        <f t="shared" si="100"/>
        <v>25</v>
      </c>
      <c r="B120" s="9">
        <f t="shared" si="108"/>
      </c>
      <c r="C120" s="30">
        <f t="shared" si="108"/>
      </c>
      <c r="D120" s="35">
        <f t="shared" si="108"/>
      </c>
      <c r="E120" s="10">
        <f t="shared" si="104"/>
        <v>0.000119</v>
      </c>
      <c r="F120" s="11">
        <f t="shared" si="105"/>
        <v>0</v>
      </c>
      <c r="G120" s="11"/>
      <c r="H120" s="11">
        <f t="shared" si="102"/>
        <v>2E-06</v>
      </c>
      <c r="I120" s="11"/>
      <c r="J120" s="11">
        <f t="shared" si="106"/>
        <v>3E-06</v>
      </c>
      <c r="K120" s="11">
        <f t="shared" si="103"/>
        <v>4E-06</v>
      </c>
      <c r="L120" s="11"/>
      <c r="M120" s="11">
        <f>IF(COUNTIF($F120:K120,AB37)&gt;0,AB37+(0.000001*M$95),AB37)</f>
        <v>4.9999999999999996E-06</v>
      </c>
      <c r="N120" s="11">
        <f>IF(COUNTIF($F120:M120,AF37)&gt;0,AF37+(0.000001*N$95),AF37)</f>
        <v>6E-06</v>
      </c>
      <c r="O120" s="11">
        <f>IF(COUNTIF($F120:N120,AJ37)&gt;0,AJ37+(0.000001*O$95),AJ37)</f>
        <v>7E-06</v>
      </c>
      <c r="P120" s="11"/>
      <c r="Q120" s="11">
        <f>IF(COUNTIF($F120:O120,AN37)&gt;0,AN37+(0.000001*Q$95),AN37)</f>
        <v>8E-06</v>
      </c>
      <c r="R120" s="11">
        <f>IF(COUNTIF($F120:Q120,AR37)&gt;0,AR37+(0.000001*R$95),AR37)</f>
        <v>9E-06</v>
      </c>
      <c r="S120" s="11">
        <f>IF(COUNTIF($F120:R120,AV37)&gt;0,AV37+(0.000001*S$95),AV37)</f>
        <v>9.999999999999999E-06</v>
      </c>
      <c r="T120" s="11"/>
      <c r="U120" s="11"/>
      <c r="V120" s="11">
        <f>IF(COUNTIF($F120:S120,AZ37)&gt;0,AZ37+(0.000001*V$95),AZ37)</f>
        <v>1.1E-05</v>
      </c>
      <c r="W120" s="11">
        <f>IF(COUNTIF($F120:V120,BD37)&gt;0,BD37+(0.000001*W$95),BD37)</f>
        <v>1.2E-05</v>
      </c>
      <c r="X120" s="11">
        <f>IF(COUNTIF($F120:W120,BH37)&gt;0,BH37+(0.000001*X$95),BH37)</f>
        <v>1.3E-05</v>
      </c>
      <c r="Y120" s="11"/>
      <c r="Z120" s="11">
        <f>IF(COUNTIF($F120:X120,BL37)&gt;0,BL37+(0.000001*Z$95),BL37)</f>
        <v>1.4E-05</v>
      </c>
      <c r="AA120" s="11">
        <f>IF(COUNTIF($F120:Z120,BP37)&gt;0,BP37+(0.000001*AA$95),BP37)</f>
        <v>1.4999999999999999E-05</v>
      </c>
      <c r="AB120" s="8"/>
      <c r="AC120" s="8"/>
      <c r="AD120" s="8">
        <f t="shared" si="107"/>
        <v>0</v>
      </c>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row>
    <row r="121" spans="1:70" ht="12.75" hidden="1">
      <c r="A121" s="6">
        <f t="shared" si="100"/>
        <v>26</v>
      </c>
      <c r="B121" s="9">
        <f t="shared" si="108"/>
      </c>
      <c r="C121" s="30">
        <f t="shared" si="108"/>
      </c>
      <c r="D121" s="35">
        <f t="shared" si="108"/>
      </c>
      <c r="E121" s="10">
        <f t="shared" si="104"/>
        <v>0.000119</v>
      </c>
      <c r="F121" s="11">
        <f t="shared" si="105"/>
        <v>0</v>
      </c>
      <c r="G121" s="11"/>
      <c r="H121" s="11">
        <f t="shared" si="102"/>
        <v>2E-06</v>
      </c>
      <c r="I121" s="11"/>
      <c r="J121" s="11">
        <f t="shared" si="106"/>
        <v>3E-06</v>
      </c>
      <c r="K121" s="11">
        <f t="shared" si="103"/>
        <v>4E-06</v>
      </c>
      <c r="L121" s="11"/>
      <c r="M121" s="11">
        <f>IF(COUNTIF($F121:K121,AB38)&gt;0,AB38+(0.000001*M$95),AB38)</f>
        <v>4.9999999999999996E-06</v>
      </c>
      <c r="N121" s="11">
        <f>IF(COUNTIF($F121:M121,AF38)&gt;0,AF38+(0.000001*N$95),AF38)</f>
        <v>6E-06</v>
      </c>
      <c r="O121" s="11">
        <f>IF(COUNTIF($F121:N121,AJ38)&gt;0,AJ38+(0.000001*O$95),AJ38)</f>
        <v>7E-06</v>
      </c>
      <c r="P121" s="11"/>
      <c r="Q121" s="11">
        <f>IF(COUNTIF($F121:O121,AN38)&gt;0,AN38+(0.000001*Q$95),AN38)</f>
        <v>8E-06</v>
      </c>
      <c r="R121" s="11">
        <f>IF(COUNTIF($F121:Q121,AR38)&gt;0,AR38+(0.000001*R$95),AR38)</f>
        <v>9E-06</v>
      </c>
      <c r="S121" s="11">
        <f>IF(COUNTIF($F121:R121,AV38)&gt;0,AV38+(0.000001*S$95),AV38)</f>
        <v>9.999999999999999E-06</v>
      </c>
      <c r="T121" s="11"/>
      <c r="U121" s="11"/>
      <c r="V121" s="11">
        <f>IF(COUNTIF($F121:S121,AZ38)&gt;0,AZ38+(0.000001*V$95),AZ38)</f>
        <v>1.1E-05</v>
      </c>
      <c r="W121" s="11">
        <f>IF(COUNTIF($F121:V121,BD38)&gt;0,BD38+(0.000001*W$95),BD38)</f>
        <v>1.2E-05</v>
      </c>
      <c r="X121" s="11">
        <f>IF(COUNTIF($F121:W121,BH38)&gt;0,BH38+(0.000001*X$95),BH38)</f>
        <v>1.3E-05</v>
      </c>
      <c r="Y121" s="11"/>
      <c r="Z121" s="11">
        <f>IF(COUNTIF($F121:X121,BL38)&gt;0,BL38+(0.000001*Z$95),BL38)</f>
        <v>1.4E-05</v>
      </c>
      <c r="AA121" s="11">
        <f>IF(COUNTIF($F121:Z121,BP38)&gt;0,BP38+(0.000001*AA$95),BP38)</f>
        <v>1.4999999999999999E-05</v>
      </c>
      <c r="AB121" s="8"/>
      <c r="AC121" s="8"/>
      <c r="AD121" s="8">
        <f t="shared" si="107"/>
        <v>0</v>
      </c>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row>
    <row r="122" spans="1:70" ht="12.75" hidden="1">
      <c r="A122" s="6">
        <f t="shared" si="100"/>
        <v>27</v>
      </c>
      <c r="B122" s="9">
        <f t="shared" si="108"/>
      </c>
      <c r="C122" s="30">
        <f t="shared" si="108"/>
      </c>
      <c r="D122" s="35">
        <f t="shared" si="108"/>
      </c>
      <c r="E122" s="10">
        <f t="shared" si="104"/>
        <v>0.000119</v>
      </c>
      <c r="F122" s="11">
        <f t="shared" si="105"/>
        <v>0</v>
      </c>
      <c r="G122" s="11"/>
      <c r="H122" s="11">
        <f t="shared" si="102"/>
        <v>2E-06</v>
      </c>
      <c r="I122" s="11"/>
      <c r="J122" s="11">
        <f t="shared" si="106"/>
        <v>3E-06</v>
      </c>
      <c r="K122" s="11">
        <f t="shared" si="103"/>
        <v>4E-06</v>
      </c>
      <c r="L122" s="11"/>
      <c r="M122" s="11">
        <f>IF(COUNTIF($F122:K122,AB39)&gt;0,AB39+(0.000001*M$95),AB39)</f>
        <v>4.9999999999999996E-06</v>
      </c>
      <c r="N122" s="11">
        <f>IF(COUNTIF($F122:M122,AF39)&gt;0,AF39+(0.000001*N$95),AF39)</f>
        <v>6E-06</v>
      </c>
      <c r="O122" s="11">
        <f>IF(COUNTIF($F122:N122,AJ39)&gt;0,AJ39+(0.000001*O$95),AJ39)</f>
        <v>7E-06</v>
      </c>
      <c r="P122" s="11"/>
      <c r="Q122" s="11">
        <f>IF(COUNTIF($F122:O122,AN39)&gt;0,AN39+(0.000001*Q$95),AN39)</f>
        <v>8E-06</v>
      </c>
      <c r="R122" s="11">
        <f>IF(COUNTIF($F122:Q122,AR39)&gt;0,AR39+(0.000001*R$95),AR39)</f>
        <v>9E-06</v>
      </c>
      <c r="S122" s="11">
        <f>IF(COUNTIF($F122:R122,AV39)&gt;0,AV39+(0.000001*S$95),AV39)</f>
        <v>9.999999999999999E-06</v>
      </c>
      <c r="T122" s="11"/>
      <c r="U122" s="11"/>
      <c r="V122" s="11">
        <f>IF(COUNTIF($F122:S122,AZ39)&gt;0,AZ39+(0.000001*V$95),AZ39)</f>
        <v>1.1E-05</v>
      </c>
      <c r="W122" s="11">
        <f>IF(COUNTIF($F122:V122,BD39)&gt;0,BD39+(0.000001*W$95),BD39)</f>
        <v>1.2E-05</v>
      </c>
      <c r="X122" s="11">
        <f>IF(COUNTIF($F122:W122,BH39)&gt;0,BH39+(0.000001*X$95),BH39)</f>
        <v>1.3E-05</v>
      </c>
      <c r="Y122" s="11"/>
      <c r="Z122" s="11">
        <f>IF(COUNTIF($F122:X122,BL39)&gt;0,BL39+(0.000001*Z$95),BL39)</f>
        <v>1.4E-05</v>
      </c>
      <c r="AA122" s="11">
        <f>IF(COUNTIF($F122:Z122,BP39)&gt;0,BP39+(0.000001*AA$95),BP39)</f>
        <v>1.4999999999999999E-05</v>
      </c>
      <c r="AB122" s="8"/>
      <c r="AC122" s="8"/>
      <c r="AD122" s="8">
        <f t="shared" si="107"/>
        <v>0</v>
      </c>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row>
    <row r="123" spans="1:70" ht="12.75" hidden="1">
      <c r="A123" s="6">
        <f t="shared" si="100"/>
        <v>28</v>
      </c>
      <c r="B123" s="9">
        <f t="shared" si="108"/>
      </c>
      <c r="C123" s="30">
        <f t="shared" si="108"/>
      </c>
      <c r="D123" s="35">
        <f t="shared" si="108"/>
      </c>
      <c r="E123" s="10">
        <f t="shared" si="104"/>
        <v>0.000119</v>
      </c>
      <c r="F123" s="11">
        <f t="shared" si="105"/>
        <v>0</v>
      </c>
      <c r="G123" s="11"/>
      <c r="H123" s="11">
        <f t="shared" si="102"/>
        <v>2E-06</v>
      </c>
      <c r="I123" s="11"/>
      <c r="J123" s="11">
        <f t="shared" si="106"/>
        <v>3E-06</v>
      </c>
      <c r="K123" s="11">
        <f t="shared" si="103"/>
        <v>4E-06</v>
      </c>
      <c r="L123" s="11"/>
      <c r="M123" s="11">
        <f>IF(COUNTIF($F123:K123,AB40)&gt;0,AB40+(0.000001*M$95),AB40)</f>
        <v>4.9999999999999996E-06</v>
      </c>
      <c r="N123" s="11">
        <f>IF(COUNTIF($F123:M123,AF40)&gt;0,AF40+(0.000001*N$95),AF40)</f>
        <v>6E-06</v>
      </c>
      <c r="O123" s="11">
        <f>IF(COUNTIF($F123:N123,AJ40)&gt;0,AJ40+(0.000001*O$95),AJ40)</f>
        <v>7E-06</v>
      </c>
      <c r="P123" s="11"/>
      <c r="Q123" s="11">
        <f>IF(COUNTIF($F123:O123,AN40)&gt;0,AN40+(0.000001*Q$95),AN40)</f>
        <v>8E-06</v>
      </c>
      <c r="R123" s="11">
        <f>IF(COUNTIF($F123:Q123,AR40)&gt;0,AR40+(0.000001*R$95),AR40)</f>
        <v>9E-06</v>
      </c>
      <c r="S123" s="11">
        <f>IF(COUNTIF($F123:R123,AV40)&gt;0,AV40+(0.000001*S$95),AV40)</f>
        <v>9.999999999999999E-06</v>
      </c>
      <c r="T123" s="11"/>
      <c r="U123" s="11"/>
      <c r="V123" s="11">
        <f>IF(COUNTIF($F123:S123,AZ40)&gt;0,AZ40+(0.000001*V$95),AZ40)</f>
        <v>1.1E-05</v>
      </c>
      <c r="W123" s="11">
        <f>IF(COUNTIF($F123:V123,BD40)&gt;0,BD40+(0.000001*W$95),BD40)</f>
        <v>1.2E-05</v>
      </c>
      <c r="X123" s="11">
        <f>IF(COUNTIF($F123:W123,BH40)&gt;0,BH40+(0.000001*X$95),BH40)</f>
        <v>1.3E-05</v>
      </c>
      <c r="Y123" s="11"/>
      <c r="Z123" s="11">
        <f>IF(COUNTIF($F123:X123,BL40)&gt;0,BL40+(0.000001*Z$95),BL40)</f>
        <v>1.4E-05</v>
      </c>
      <c r="AA123" s="11">
        <f>IF(COUNTIF($F123:Z123,BP40)&gt;0,BP40+(0.000001*AA$95),BP40)</f>
        <v>1.4999999999999999E-05</v>
      </c>
      <c r="AB123" s="8"/>
      <c r="AC123" s="8"/>
      <c r="AD123" s="8">
        <f t="shared" si="107"/>
        <v>0</v>
      </c>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row>
    <row r="124" spans="1:70" ht="12.75" hidden="1">
      <c r="A124" s="6">
        <f t="shared" si="100"/>
        <v>29</v>
      </c>
      <c r="B124" s="9">
        <f t="shared" si="108"/>
      </c>
      <c r="C124" s="30">
        <f t="shared" si="108"/>
      </c>
      <c r="D124" s="35">
        <f t="shared" si="108"/>
      </c>
      <c r="E124" s="10">
        <f t="shared" si="104"/>
        <v>0.000119</v>
      </c>
      <c r="F124" s="11">
        <f t="shared" si="105"/>
        <v>0</v>
      </c>
      <c r="G124" s="11"/>
      <c r="H124" s="11">
        <f t="shared" si="102"/>
        <v>2E-06</v>
      </c>
      <c r="I124" s="11"/>
      <c r="J124" s="11">
        <f t="shared" si="106"/>
        <v>3E-06</v>
      </c>
      <c r="K124" s="11">
        <f t="shared" si="103"/>
        <v>4E-06</v>
      </c>
      <c r="L124" s="11"/>
      <c r="M124" s="11">
        <f>IF(COUNTIF($F124:K124,AB41)&gt;0,AB41+(0.000001*M$95),AB41)</f>
        <v>4.9999999999999996E-06</v>
      </c>
      <c r="N124" s="11">
        <f>IF(COUNTIF($F124:M124,AF41)&gt;0,AF41+(0.000001*N$95),AF41)</f>
        <v>6E-06</v>
      </c>
      <c r="O124" s="11">
        <f>IF(COUNTIF($F124:N124,AJ41)&gt;0,AJ41+(0.000001*O$95),AJ41)</f>
        <v>7E-06</v>
      </c>
      <c r="P124" s="11"/>
      <c r="Q124" s="11">
        <f>IF(COUNTIF($F124:O124,AN41)&gt;0,AN41+(0.000001*Q$95),AN41)</f>
        <v>8E-06</v>
      </c>
      <c r="R124" s="11">
        <f>IF(COUNTIF($F124:Q124,AR41)&gt;0,AR41+(0.000001*R$95),AR41)</f>
        <v>9E-06</v>
      </c>
      <c r="S124" s="11">
        <f>IF(COUNTIF($F124:R124,AV41)&gt;0,AV41+(0.000001*S$95),AV41)</f>
        <v>9.999999999999999E-06</v>
      </c>
      <c r="T124" s="11"/>
      <c r="U124" s="11"/>
      <c r="V124" s="11">
        <f>IF(COUNTIF($F124:S124,AZ41)&gt;0,AZ41+(0.000001*V$95),AZ41)</f>
        <v>1.1E-05</v>
      </c>
      <c r="W124" s="11">
        <f>IF(COUNTIF($F124:V124,BD41)&gt;0,BD41+(0.000001*W$95),BD41)</f>
        <v>1.2E-05</v>
      </c>
      <c r="X124" s="11">
        <f>IF(COUNTIF($F124:W124,BH41)&gt;0,BH41+(0.000001*X$95),BH41)</f>
        <v>1.3E-05</v>
      </c>
      <c r="Y124" s="11"/>
      <c r="Z124" s="11">
        <f>IF(COUNTIF($F124:X124,BL41)&gt;0,BL41+(0.000001*Z$95),BL41)</f>
        <v>1.4E-05</v>
      </c>
      <c r="AA124" s="11">
        <f>IF(COUNTIF($F124:Z124,BP41)&gt;0,BP41+(0.000001*AA$95),BP41)</f>
        <v>1.4999999999999999E-05</v>
      </c>
      <c r="AB124" s="8"/>
      <c r="AC124" s="8"/>
      <c r="AD124" s="8">
        <f t="shared" si="107"/>
        <v>0</v>
      </c>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row>
    <row r="125" spans="1:70" ht="12.75" hidden="1">
      <c r="A125" s="6">
        <f t="shared" si="100"/>
        <v>30</v>
      </c>
      <c r="B125" s="9">
        <f t="shared" si="108"/>
      </c>
      <c r="C125" s="30">
        <f t="shared" si="108"/>
      </c>
      <c r="D125" s="35">
        <f t="shared" si="108"/>
      </c>
      <c r="E125" s="10">
        <f t="shared" si="104"/>
        <v>0.000119</v>
      </c>
      <c r="F125" s="11">
        <f t="shared" si="105"/>
        <v>0</v>
      </c>
      <c r="G125" s="11"/>
      <c r="H125" s="11">
        <f t="shared" si="102"/>
        <v>2E-06</v>
      </c>
      <c r="I125" s="11"/>
      <c r="J125" s="11">
        <f t="shared" si="106"/>
        <v>3E-06</v>
      </c>
      <c r="K125" s="11">
        <f t="shared" si="103"/>
        <v>4E-06</v>
      </c>
      <c r="L125" s="11"/>
      <c r="M125" s="11">
        <f>IF(COUNTIF($F125:K125,AB42)&gt;0,AB42+(0.000001*M$95),AB42)</f>
        <v>4.9999999999999996E-06</v>
      </c>
      <c r="N125" s="11">
        <f>IF(COUNTIF($F125:M125,AF42)&gt;0,AF42+(0.000001*N$95),AF42)</f>
        <v>6E-06</v>
      </c>
      <c r="O125" s="11">
        <f>IF(COUNTIF($F125:N125,AJ42)&gt;0,AJ42+(0.000001*O$95),AJ42)</f>
        <v>7E-06</v>
      </c>
      <c r="P125" s="11"/>
      <c r="Q125" s="11">
        <f>IF(COUNTIF($F125:O125,AN42)&gt;0,AN42+(0.000001*Q$95),AN42)</f>
        <v>8E-06</v>
      </c>
      <c r="R125" s="11">
        <f>IF(COUNTIF($F125:Q125,AR42)&gt;0,AR42+(0.000001*R$95),AR42)</f>
        <v>9E-06</v>
      </c>
      <c r="S125" s="11">
        <f>IF(COUNTIF($F125:R125,AV42)&gt;0,AV42+(0.000001*S$95),AV42)</f>
        <v>9.999999999999999E-06</v>
      </c>
      <c r="T125" s="11"/>
      <c r="U125" s="11"/>
      <c r="V125" s="11">
        <f>IF(COUNTIF($F125:S125,AZ42)&gt;0,AZ42+(0.000001*V$95),AZ42)</f>
        <v>1.1E-05</v>
      </c>
      <c r="W125" s="11">
        <f>IF(COUNTIF($F125:V125,BD42)&gt;0,BD42+(0.000001*W$95),BD42)</f>
        <v>1.2E-05</v>
      </c>
      <c r="X125" s="11">
        <f>IF(COUNTIF($F125:W125,BH42)&gt;0,BH42+(0.000001*X$95),BH42)</f>
        <v>1.3E-05</v>
      </c>
      <c r="Y125" s="11"/>
      <c r="Z125" s="11">
        <f>IF(COUNTIF($F125:X125,BL42)&gt;0,BL42+(0.000001*Z$95),BL42)</f>
        <v>1.4E-05</v>
      </c>
      <c r="AA125" s="11">
        <f>IF(COUNTIF($F125:Z125,BP42)&gt;0,BP42+(0.000001*AA$95),BP42)</f>
        <v>1.4999999999999999E-05</v>
      </c>
      <c r="AB125" s="8"/>
      <c r="AC125" s="8"/>
      <c r="AD125" s="8">
        <f t="shared" si="107"/>
        <v>0</v>
      </c>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row>
    <row r="126" spans="1:70" ht="12.75" hidden="1">
      <c r="A126" s="6">
        <f t="shared" si="100"/>
        <v>31</v>
      </c>
      <c r="B126" s="9">
        <f t="shared" si="108"/>
      </c>
      <c r="C126" s="30">
        <f t="shared" si="108"/>
      </c>
      <c r="D126" s="35">
        <f t="shared" si="108"/>
      </c>
      <c r="E126" s="10">
        <f t="shared" si="104"/>
        <v>0.000119</v>
      </c>
      <c r="F126" s="11">
        <f t="shared" si="105"/>
        <v>0</v>
      </c>
      <c r="G126" s="11"/>
      <c r="H126" s="11">
        <f t="shared" si="102"/>
        <v>2E-06</v>
      </c>
      <c r="I126" s="11"/>
      <c r="J126" s="11">
        <f t="shared" si="106"/>
        <v>3E-06</v>
      </c>
      <c r="K126" s="11">
        <f t="shared" si="103"/>
        <v>4E-06</v>
      </c>
      <c r="L126" s="11"/>
      <c r="M126" s="11">
        <f>IF(COUNTIF($F126:K126,AB43)&gt;0,AB43+(0.000001*M$95),AB43)</f>
        <v>4.9999999999999996E-06</v>
      </c>
      <c r="N126" s="11">
        <f>IF(COUNTIF($F126:M126,AF43)&gt;0,AF43+(0.000001*N$95),AF43)</f>
        <v>6E-06</v>
      </c>
      <c r="O126" s="11">
        <f>IF(COUNTIF($F126:N126,AJ43)&gt;0,AJ43+(0.000001*O$95),AJ43)</f>
        <v>7E-06</v>
      </c>
      <c r="P126" s="11"/>
      <c r="Q126" s="11">
        <f>IF(COUNTIF($F126:O126,AN43)&gt;0,AN43+(0.000001*Q$95),AN43)</f>
        <v>8E-06</v>
      </c>
      <c r="R126" s="11">
        <f>IF(COUNTIF($F126:Q126,AR43)&gt;0,AR43+(0.000001*R$95),AR43)</f>
        <v>9E-06</v>
      </c>
      <c r="S126" s="11">
        <f>IF(COUNTIF($F126:R126,AV43)&gt;0,AV43+(0.000001*S$95),AV43)</f>
        <v>9.999999999999999E-06</v>
      </c>
      <c r="T126" s="11"/>
      <c r="U126" s="11"/>
      <c r="V126" s="11">
        <f>IF(COUNTIF($F126:S126,AZ43)&gt;0,AZ43+(0.000001*V$95),AZ43)</f>
        <v>1.1E-05</v>
      </c>
      <c r="W126" s="11">
        <f>IF(COUNTIF($F126:V126,BD43)&gt;0,BD43+(0.000001*W$95),BD43)</f>
        <v>1.2E-05</v>
      </c>
      <c r="X126" s="11">
        <f>IF(COUNTIF($F126:W126,BH43)&gt;0,BH43+(0.000001*X$95),BH43)</f>
        <v>1.3E-05</v>
      </c>
      <c r="Y126" s="11"/>
      <c r="Z126" s="11">
        <f>IF(COUNTIF($F126:X126,BL43)&gt;0,BL43+(0.000001*Z$95),BL43)</f>
        <v>1.4E-05</v>
      </c>
      <c r="AA126" s="11">
        <f>IF(COUNTIF($F126:Z126,BP43)&gt;0,BP43+(0.000001*AA$95),BP43)</f>
        <v>1.4999999999999999E-05</v>
      </c>
      <c r="AB126" s="8"/>
      <c r="AC126" s="8"/>
      <c r="AD126" s="8">
        <f t="shared" si="107"/>
        <v>0</v>
      </c>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row>
    <row r="127" spans="1:70" ht="12.75" hidden="1">
      <c r="A127" s="6">
        <f t="shared" si="100"/>
        <v>32</v>
      </c>
      <c r="B127" s="9">
        <f t="shared" si="108"/>
      </c>
      <c r="C127" s="30">
        <f t="shared" si="108"/>
      </c>
      <c r="D127" s="35">
        <f t="shared" si="108"/>
      </c>
      <c r="E127" s="10">
        <f t="shared" si="104"/>
        <v>0.000119</v>
      </c>
      <c r="F127" s="11">
        <f t="shared" si="105"/>
        <v>0</v>
      </c>
      <c r="G127" s="11"/>
      <c r="H127" s="11">
        <f t="shared" si="102"/>
        <v>2E-06</v>
      </c>
      <c r="I127" s="11"/>
      <c r="J127" s="11">
        <f t="shared" si="106"/>
        <v>3E-06</v>
      </c>
      <c r="K127" s="11">
        <f t="shared" si="103"/>
        <v>4E-06</v>
      </c>
      <c r="L127" s="11"/>
      <c r="M127" s="11">
        <f>IF(COUNTIF($F127:K127,AB44)&gt;0,AB44+(0.000001*M$95),AB44)</f>
        <v>4.9999999999999996E-06</v>
      </c>
      <c r="N127" s="11">
        <f>IF(COUNTIF($F127:M127,AF44)&gt;0,AF44+(0.000001*N$95),AF44)</f>
        <v>6E-06</v>
      </c>
      <c r="O127" s="11">
        <f>IF(COUNTIF($F127:N127,AJ44)&gt;0,AJ44+(0.000001*O$95),AJ44)</f>
        <v>7E-06</v>
      </c>
      <c r="P127" s="11"/>
      <c r="Q127" s="11">
        <f>IF(COUNTIF($F127:O127,AN44)&gt;0,AN44+(0.000001*Q$95),AN44)</f>
        <v>8E-06</v>
      </c>
      <c r="R127" s="11">
        <f>IF(COUNTIF($F127:Q127,AR44)&gt;0,AR44+(0.000001*R$95),AR44)</f>
        <v>9E-06</v>
      </c>
      <c r="S127" s="11">
        <f>IF(COUNTIF($F127:R127,AV44)&gt;0,AV44+(0.000001*S$95),AV44)</f>
        <v>9.999999999999999E-06</v>
      </c>
      <c r="T127" s="11"/>
      <c r="U127" s="11"/>
      <c r="V127" s="11">
        <f>IF(COUNTIF($F127:S127,AZ44)&gt;0,AZ44+(0.000001*V$95),AZ44)</f>
        <v>1.1E-05</v>
      </c>
      <c r="W127" s="11">
        <f>IF(COUNTIF($F127:V127,BD44)&gt;0,BD44+(0.000001*W$95),BD44)</f>
        <v>1.2E-05</v>
      </c>
      <c r="X127" s="11">
        <f>IF(COUNTIF($F127:W127,BH44)&gt;0,BH44+(0.000001*X$95),BH44)</f>
        <v>1.3E-05</v>
      </c>
      <c r="Y127" s="11"/>
      <c r="Z127" s="11">
        <f>IF(COUNTIF($F127:X127,BL44)&gt;0,BL44+(0.000001*Z$95),BL44)</f>
        <v>1.4E-05</v>
      </c>
      <c r="AA127" s="11">
        <f>IF(COUNTIF($F127:Z127,BP44)&gt;0,BP44+(0.000001*AA$95),BP44)</f>
        <v>1.4999999999999999E-05</v>
      </c>
      <c r="AB127" s="8"/>
      <c r="AC127" s="8"/>
      <c r="AD127" s="8">
        <f t="shared" si="107"/>
        <v>0</v>
      </c>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row>
    <row r="128" spans="1:70" ht="12.75" hidden="1">
      <c r="A128" s="6">
        <f t="shared" si="100"/>
        <v>33</v>
      </c>
      <c r="B128" s="9">
        <f t="shared" si="108"/>
      </c>
      <c r="C128" s="30">
        <f t="shared" si="108"/>
      </c>
      <c r="D128" s="35">
        <f t="shared" si="108"/>
      </c>
      <c r="E128" s="10">
        <f t="shared" si="104"/>
        <v>0.000119</v>
      </c>
      <c r="F128" s="11">
        <f t="shared" si="105"/>
        <v>0</v>
      </c>
      <c r="G128" s="11"/>
      <c r="H128" s="11">
        <f aca="true" t="shared" si="109" ref="H128:H159">IF(O45=F128,O45+(0.000001*$H$95),O45)</f>
        <v>2E-06</v>
      </c>
      <c r="I128" s="11"/>
      <c r="J128" s="11">
        <f t="shared" si="106"/>
        <v>3E-06</v>
      </c>
      <c r="K128" s="11">
        <f aca="true" t="shared" si="110" ref="K128:K159">IF(COUNTIF(F128:J128,X45)&gt;0,X45+(0.000001*K$95),X45)</f>
        <v>4E-06</v>
      </c>
      <c r="L128" s="11"/>
      <c r="M128" s="11">
        <f>IF(COUNTIF($F128:K128,AB45)&gt;0,AB45+(0.000001*M$95),AB45)</f>
        <v>4.9999999999999996E-06</v>
      </c>
      <c r="N128" s="11">
        <f>IF(COUNTIF($F128:M128,AF45)&gt;0,AF45+(0.000001*N$95),AF45)</f>
        <v>6E-06</v>
      </c>
      <c r="O128" s="11">
        <f>IF(COUNTIF($F128:N128,AJ45)&gt;0,AJ45+(0.000001*O$95),AJ45)</f>
        <v>7E-06</v>
      </c>
      <c r="P128" s="11"/>
      <c r="Q128" s="11">
        <f>IF(COUNTIF($F128:O128,AN45)&gt;0,AN45+(0.000001*Q$95),AN45)</f>
        <v>8E-06</v>
      </c>
      <c r="R128" s="11">
        <f>IF(COUNTIF($F128:Q128,AR45)&gt;0,AR45+(0.000001*R$95),AR45)</f>
        <v>9E-06</v>
      </c>
      <c r="S128" s="11">
        <f>IF(COUNTIF($F128:R128,AV45)&gt;0,AV45+(0.000001*S$95),AV45)</f>
        <v>9.999999999999999E-06</v>
      </c>
      <c r="T128" s="11"/>
      <c r="U128" s="11"/>
      <c r="V128" s="11">
        <f>IF(COUNTIF($F128:S128,AZ45)&gt;0,AZ45+(0.000001*V$95),AZ45)</f>
        <v>1.1E-05</v>
      </c>
      <c r="W128" s="11">
        <f>IF(COUNTIF($F128:V128,BD45)&gt;0,BD45+(0.000001*W$95),BD45)</f>
        <v>1.2E-05</v>
      </c>
      <c r="X128" s="11">
        <f>IF(COUNTIF($F128:W128,BH45)&gt;0,BH45+(0.000001*X$95),BH45)</f>
        <v>1.3E-05</v>
      </c>
      <c r="Y128" s="11"/>
      <c r="Z128" s="11">
        <f>IF(COUNTIF($F128:X128,BL45)&gt;0,BL45+(0.000001*Z$95),BL45)</f>
        <v>1.4E-05</v>
      </c>
      <c r="AA128" s="11">
        <f>IF(COUNTIF($F128:Z128,BP45)&gt;0,BP45+(0.000001*AA$95),BP45)</f>
        <v>1.4999999999999999E-05</v>
      </c>
      <c r="AB128" s="8"/>
      <c r="AC128" s="8"/>
      <c r="AD128" s="8">
        <f t="shared" si="107"/>
        <v>0</v>
      </c>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row>
    <row r="129" spans="1:70" ht="12.75" hidden="1">
      <c r="A129" s="6">
        <f t="shared" si="100"/>
        <v>34</v>
      </c>
      <c r="B129" s="9">
        <f t="shared" si="108"/>
      </c>
      <c r="C129" s="30">
        <f t="shared" si="108"/>
      </c>
      <c r="D129" s="35">
        <f t="shared" si="108"/>
      </c>
      <c r="E129" s="10">
        <f t="shared" si="104"/>
        <v>0.000119</v>
      </c>
      <c r="F129" s="11">
        <f t="shared" si="105"/>
        <v>0</v>
      </c>
      <c r="G129" s="11"/>
      <c r="H129" s="11">
        <f t="shared" si="109"/>
        <v>2E-06</v>
      </c>
      <c r="I129" s="11"/>
      <c r="J129" s="11">
        <f aca="true" t="shared" si="111" ref="J129:J160">IF(COUNTIF(F129:H129,S46)&gt;0,S46+(0.000001*$J$95),S46)</f>
        <v>3E-06</v>
      </c>
      <c r="K129" s="11">
        <f t="shared" si="110"/>
        <v>4E-06</v>
      </c>
      <c r="L129" s="11"/>
      <c r="M129" s="11">
        <f>IF(COUNTIF($F129:K129,AB46)&gt;0,AB46+(0.000001*M$95),AB46)</f>
        <v>4.9999999999999996E-06</v>
      </c>
      <c r="N129" s="11">
        <f>IF(COUNTIF($F129:M129,AF46)&gt;0,AF46+(0.000001*N$95),AF46)</f>
        <v>6E-06</v>
      </c>
      <c r="O129" s="11">
        <f>IF(COUNTIF($F129:N129,AJ46)&gt;0,AJ46+(0.000001*O$95),AJ46)</f>
        <v>7E-06</v>
      </c>
      <c r="P129" s="11"/>
      <c r="Q129" s="11">
        <f>IF(COUNTIF($F129:O129,AN46)&gt;0,AN46+(0.000001*Q$95),AN46)</f>
        <v>8E-06</v>
      </c>
      <c r="R129" s="11">
        <f>IF(COUNTIF($F129:Q129,AR46)&gt;0,AR46+(0.000001*R$95),AR46)</f>
        <v>9E-06</v>
      </c>
      <c r="S129" s="11">
        <f>IF(COUNTIF($F129:R129,AV46)&gt;0,AV46+(0.000001*S$95),AV46)</f>
        <v>9.999999999999999E-06</v>
      </c>
      <c r="T129" s="11"/>
      <c r="U129" s="11"/>
      <c r="V129" s="11">
        <f>IF(COUNTIF($F129:S129,AZ46)&gt;0,AZ46+(0.000001*V$95),AZ46)</f>
        <v>1.1E-05</v>
      </c>
      <c r="W129" s="11">
        <f>IF(COUNTIF($F129:V129,BD46)&gt;0,BD46+(0.000001*W$95),BD46)</f>
        <v>1.2E-05</v>
      </c>
      <c r="X129" s="11">
        <f>IF(COUNTIF($F129:W129,BH46)&gt;0,BH46+(0.000001*X$95),BH46)</f>
        <v>1.3E-05</v>
      </c>
      <c r="Y129" s="11"/>
      <c r="Z129" s="11">
        <f>IF(COUNTIF($F129:X129,BL46)&gt;0,BL46+(0.000001*Z$95),BL46)</f>
        <v>1.4E-05</v>
      </c>
      <c r="AA129" s="11">
        <f>IF(COUNTIF($F129:Z129,BP46)&gt;0,BP46+(0.000001*AA$95),BP46)</f>
        <v>1.4999999999999999E-05</v>
      </c>
      <c r="AB129" s="8"/>
      <c r="AC129" s="8"/>
      <c r="AD129" s="8">
        <f t="shared" si="107"/>
        <v>0</v>
      </c>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row>
    <row r="130" spans="1:70" ht="12.75" hidden="1">
      <c r="A130" s="6">
        <f t="shared" si="100"/>
        <v>35</v>
      </c>
      <c r="B130" s="9">
        <f t="shared" si="108"/>
      </c>
      <c r="C130" s="30">
        <f t="shared" si="108"/>
      </c>
      <c r="D130" s="35">
        <f t="shared" si="108"/>
      </c>
      <c r="E130" s="10">
        <f t="shared" si="104"/>
        <v>0.000119</v>
      </c>
      <c r="F130" s="11">
        <f t="shared" si="105"/>
        <v>0</v>
      </c>
      <c r="G130" s="11"/>
      <c r="H130" s="11">
        <f t="shared" si="109"/>
        <v>2E-06</v>
      </c>
      <c r="I130" s="11"/>
      <c r="J130" s="11">
        <f t="shared" si="111"/>
        <v>3E-06</v>
      </c>
      <c r="K130" s="11">
        <f t="shared" si="110"/>
        <v>4E-06</v>
      </c>
      <c r="L130" s="11"/>
      <c r="M130" s="11">
        <f>IF(COUNTIF($F130:K130,AB47)&gt;0,AB47+(0.000001*M$95),AB47)</f>
        <v>4.9999999999999996E-06</v>
      </c>
      <c r="N130" s="11">
        <f>IF(COUNTIF($F130:M130,AF47)&gt;0,AF47+(0.000001*N$95),AF47)</f>
        <v>6E-06</v>
      </c>
      <c r="O130" s="11">
        <f>IF(COUNTIF($F130:N130,AJ47)&gt;0,AJ47+(0.000001*O$95),AJ47)</f>
        <v>7E-06</v>
      </c>
      <c r="P130" s="11"/>
      <c r="Q130" s="11">
        <f>IF(COUNTIF($F130:O130,AN47)&gt;0,AN47+(0.000001*Q$95),AN47)</f>
        <v>8E-06</v>
      </c>
      <c r="R130" s="11">
        <f>IF(COUNTIF($F130:Q130,AR47)&gt;0,AR47+(0.000001*R$95),AR47)</f>
        <v>9E-06</v>
      </c>
      <c r="S130" s="11">
        <f>IF(COUNTIF($F130:R130,AV47)&gt;0,AV47+(0.000001*S$95),AV47)</f>
        <v>9.999999999999999E-06</v>
      </c>
      <c r="T130" s="11"/>
      <c r="U130" s="11"/>
      <c r="V130" s="11">
        <f>IF(COUNTIF($F130:S130,AZ47)&gt;0,AZ47+(0.000001*V$95),AZ47)</f>
        <v>1.1E-05</v>
      </c>
      <c r="W130" s="11">
        <f>IF(COUNTIF($F130:V130,BD47)&gt;0,BD47+(0.000001*W$95),BD47)</f>
        <v>1.2E-05</v>
      </c>
      <c r="X130" s="11">
        <f>IF(COUNTIF($F130:W130,BH47)&gt;0,BH47+(0.000001*X$95),BH47)</f>
        <v>1.3E-05</v>
      </c>
      <c r="Y130" s="11"/>
      <c r="Z130" s="11">
        <f>IF(COUNTIF($F130:X130,BL47)&gt;0,BL47+(0.000001*Z$95),BL47)</f>
        <v>1.4E-05</v>
      </c>
      <c r="AA130" s="11">
        <f>IF(COUNTIF($F130:Z130,BP47)&gt;0,BP47+(0.000001*AA$95),BP47)</f>
        <v>1.4999999999999999E-05</v>
      </c>
      <c r="AB130" s="8"/>
      <c r="AC130" s="8"/>
      <c r="AD130" s="8">
        <f t="shared" si="107"/>
        <v>0</v>
      </c>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row>
    <row r="131" spans="1:70" ht="12.75" hidden="1">
      <c r="A131" s="6">
        <f t="shared" si="100"/>
        <v>36</v>
      </c>
      <c r="B131" s="9">
        <f t="shared" si="108"/>
      </c>
      <c r="C131" s="30">
        <f t="shared" si="108"/>
      </c>
      <c r="D131" s="35">
        <f t="shared" si="108"/>
      </c>
      <c r="E131" s="10">
        <f t="shared" si="104"/>
        <v>0.000119</v>
      </c>
      <c r="F131" s="11">
        <f t="shared" si="105"/>
        <v>0</v>
      </c>
      <c r="G131" s="11"/>
      <c r="H131" s="11">
        <f t="shared" si="109"/>
        <v>2E-06</v>
      </c>
      <c r="I131" s="11"/>
      <c r="J131" s="11">
        <f t="shared" si="111"/>
        <v>3E-06</v>
      </c>
      <c r="K131" s="11">
        <f t="shared" si="110"/>
        <v>4E-06</v>
      </c>
      <c r="L131" s="11"/>
      <c r="M131" s="11">
        <f>IF(COUNTIF($F131:K131,AB48)&gt;0,AB48+(0.000001*M$95),AB48)</f>
        <v>4.9999999999999996E-06</v>
      </c>
      <c r="N131" s="11">
        <f>IF(COUNTIF($F131:M131,AF48)&gt;0,AF48+(0.000001*N$95),AF48)</f>
        <v>6E-06</v>
      </c>
      <c r="O131" s="11">
        <f>IF(COUNTIF($F131:N131,AJ48)&gt;0,AJ48+(0.000001*O$95),AJ48)</f>
        <v>7E-06</v>
      </c>
      <c r="P131" s="11"/>
      <c r="Q131" s="11">
        <f>IF(COUNTIF($F131:O131,AN48)&gt;0,AN48+(0.000001*Q$95),AN48)</f>
        <v>8E-06</v>
      </c>
      <c r="R131" s="11">
        <f>IF(COUNTIF($F131:Q131,AR48)&gt;0,AR48+(0.000001*R$95),AR48)</f>
        <v>9E-06</v>
      </c>
      <c r="S131" s="11">
        <f>IF(COUNTIF($F131:R131,AV48)&gt;0,AV48+(0.000001*S$95),AV48)</f>
        <v>9.999999999999999E-06</v>
      </c>
      <c r="T131" s="11"/>
      <c r="U131" s="11"/>
      <c r="V131" s="11">
        <f>IF(COUNTIF($F131:S131,AZ48)&gt;0,AZ48+(0.000001*V$95),AZ48)</f>
        <v>1.1E-05</v>
      </c>
      <c r="W131" s="11">
        <f>IF(COUNTIF($F131:V131,BD48)&gt;0,BD48+(0.000001*W$95),BD48)</f>
        <v>1.2E-05</v>
      </c>
      <c r="X131" s="11">
        <f>IF(COUNTIF($F131:W131,BH48)&gt;0,BH48+(0.000001*X$95),BH48)</f>
        <v>1.3E-05</v>
      </c>
      <c r="Y131" s="11"/>
      <c r="Z131" s="11">
        <f>IF(COUNTIF($F131:X131,BL48)&gt;0,BL48+(0.000001*Z$95),BL48)</f>
        <v>1.4E-05</v>
      </c>
      <c r="AA131" s="11">
        <f>IF(COUNTIF($F131:Z131,BP48)&gt;0,BP48+(0.000001*AA$95),BP48)</f>
        <v>1.4999999999999999E-05</v>
      </c>
      <c r="AB131" s="8"/>
      <c r="AC131" s="8"/>
      <c r="AD131" s="8">
        <f t="shared" si="107"/>
        <v>0</v>
      </c>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row>
    <row r="132" spans="1:70" ht="12.75" hidden="1">
      <c r="A132" s="6">
        <f t="shared" si="100"/>
        <v>37</v>
      </c>
      <c r="B132" s="9">
        <f t="shared" si="108"/>
      </c>
      <c r="C132" s="30">
        <f t="shared" si="108"/>
      </c>
      <c r="D132" s="35">
        <f t="shared" si="108"/>
      </c>
      <c r="E132" s="10">
        <f t="shared" si="104"/>
        <v>0.000119</v>
      </c>
      <c r="F132" s="11">
        <f t="shared" si="105"/>
        <v>0</v>
      </c>
      <c r="G132" s="11"/>
      <c r="H132" s="11">
        <f t="shared" si="109"/>
        <v>2E-06</v>
      </c>
      <c r="I132" s="11"/>
      <c r="J132" s="11">
        <f t="shared" si="111"/>
        <v>3E-06</v>
      </c>
      <c r="K132" s="11">
        <f t="shared" si="110"/>
        <v>4E-06</v>
      </c>
      <c r="L132" s="11"/>
      <c r="M132" s="11">
        <f>IF(COUNTIF($F132:K132,AB49)&gt;0,AB49+(0.000001*M$95),AB49)</f>
        <v>4.9999999999999996E-06</v>
      </c>
      <c r="N132" s="11">
        <f>IF(COUNTIF($F132:M132,AF49)&gt;0,AF49+(0.000001*N$95),AF49)</f>
        <v>6E-06</v>
      </c>
      <c r="O132" s="11">
        <f>IF(COUNTIF($F132:N132,AJ49)&gt;0,AJ49+(0.000001*O$95),AJ49)</f>
        <v>7E-06</v>
      </c>
      <c r="P132" s="11"/>
      <c r="Q132" s="11">
        <f>IF(COUNTIF($F132:O132,AN49)&gt;0,AN49+(0.000001*Q$95),AN49)</f>
        <v>8E-06</v>
      </c>
      <c r="R132" s="11">
        <f>IF(COUNTIF($F132:Q132,AR49)&gt;0,AR49+(0.000001*R$95),AR49)</f>
        <v>9E-06</v>
      </c>
      <c r="S132" s="11">
        <f>IF(COUNTIF($F132:R132,AV49)&gt;0,AV49+(0.000001*S$95),AV49)</f>
        <v>9.999999999999999E-06</v>
      </c>
      <c r="T132" s="11"/>
      <c r="U132" s="11"/>
      <c r="V132" s="11">
        <f>IF(COUNTIF($F132:S132,AZ49)&gt;0,AZ49+(0.000001*V$95),AZ49)</f>
        <v>1.1E-05</v>
      </c>
      <c r="W132" s="11">
        <f>IF(COUNTIF($F132:V132,BD49)&gt;0,BD49+(0.000001*W$95),BD49)</f>
        <v>1.2E-05</v>
      </c>
      <c r="X132" s="11">
        <f>IF(COUNTIF($F132:W132,BH49)&gt;0,BH49+(0.000001*X$95),BH49)</f>
        <v>1.3E-05</v>
      </c>
      <c r="Y132" s="11"/>
      <c r="Z132" s="11">
        <f>IF(COUNTIF($F132:X132,BL49)&gt;0,BL49+(0.000001*Z$95),BL49)</f>
        <v>1.4E-05</v>
      </c>
      <c r="AA132" s="11">
        <f>IF(COUNTIF($F132:Z132,BP49)&gt;0,BP49+(0.000001*AA$95),BP49)</f>
        <v>1.4999999999999999E-05</v>
      </c>
      <c r="AB132" s="8"/>
      <c r="AC132" s="8"/>
      <c r="AD132" s="8">
        <f t="shared" si="107"/>
        <v>0</v>
      </c>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row>
    <row r="133" spans="1:70" ht="12.75" hidden="1">
      <c r="A133" s="6">
        <f t="shared" si="100"/>
        <v>38</v>
      </c>
      <c r="B133" s="9">
        <f t="shared" si="108"/>
      </c>
      <c r="C133" s="30">
        <f t="shared" si="108"/>
      </c>
      <c r="D133" s="35">
        <f t="shared" si="108"/>
      </c>
      <c r="E133" s="10">
        <f t="shared" si="104"/>
        <v>0.000119</v>
      </c>
      <c r="F133" s="11">
        <f t="shared" si="105"/>
        <v>0</v>
      </c>
      <c r="G133" s="11"/>
      <c r="H133" s="11">
        <f t="shared" si="109"/>
        <v>2E-06</v>
      </c>
      <c r="I133" s="11"/>
      <c r="J133" s="11">
        <f t="shared" si="111"/>
        <v>3E-06</v>
      </c>
      <c r="K133" s="11">
        <f t="shared" si="110"/>
        <v>4E-06</v>
      </c>
      <c r="L133" s="11"/>
      <c r="M133" s="11">
        <f>IF(COUNTIF($F133:K133,AB50)&gt;0,AB50+(0.000001*M$95),AB50)</f>
        <v>4.9999999999999996E-06</v>
      </c>
      <c r="N133" s="11">
        <f>IF(COUNTIF($F133:M133,AF50)&gt;0,AF50+(0.000001*N$95),AF50)</f>
        <v>6E-06</v>
      </c>
      <c r="O133" s="11">
        <f>IF(COUNTIF($F133:N133,AJ50)&gt;0,AJ50+(0.000001*O$95),AJ50)</f>
        <v>7E-06</v>
      </c>
      <c r="P133" s="11"/>
      <c r="Q133" s="11">
        <f>IF(COUNTIF($F133:O133,AN50)&gt;0,AN50+(0.000001*Q$95),AN50)</f>
        <v>8E-06</v>
      </c>
      <c r="R133" s="11">
        <f>IF(COUNTIF($F133:Q133,AR50)&gt;0,AR50+(0.000001*R$95),AR50)</f>
        <v>9E-06</v>
      </c>
      <c r="S133" s="11">
        <f>IF(COUNTIF($F133:R133,AV50)&gt;0,AV50+(0.000001*S$95),AV50)</f>
        <v>9.999999999999999E-06</v>
      </c>
      <c r="T133" s="11"/>
      <c r="U133" s="11"/>
      <c r="V133" s="11">
        <f>IF(COUNTIF($F133:S133,AZ50)&gt;0,AZ50+(0.000001*V$95),AZ50)</f>
        <v>1.1E-05</v>
      </c>
      <c r="W133" s="11">
        <f>IF(COUNTIF($F133:V133,BD50)&gt;0,BD50+(0.000001*W$95),BD50)</f>
        <v>1.2E-05</v>
      </c>
      <c r="X133" s="11">
        <f>IF(COUNTIF($F133:W133,BH50)&gt;0,BH50+(0.000001*X$95),BH50)</f>
        <v>1.3E-05</v>
      </c>
      <c r="Y133" s="11"/>
      <c r="Z133" s="11">
        <f>IF(COUNTIF($F133:X133,BL50)&gt;0,BL50+(0.000001*Z$95),BL50)</f>
        <v>1.4E-05</v>
      </c>
      <c r="AA133" s="11">
        <f>IF(COUNTIF($F133:Z133,BP50)&gt;0,BP50+(0.000001*AA$95),BP50)</f>
        <v>1.4999999999999999E-05</v>
      </c>
      <c r="AB133" s="8"/>
      <c r="AC133" s="8"/>
      <c r="AD133" s="8">
        <f t="shared" si="107"/>
        <v>0</v>
      </c>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row>
    <row r="134" spans="1:70" ht="12.75" hidden="1">
      <c r="A134" s="6">
        <f t="shared" si="100"/>
        <v>39</v>
      </c>
      <c r="B134" s="9">
        <f t="shared" si="108"/>
      </c>
      <c r="C134" s="30">
        <f t="shared" si="108"/>
      </c>
      <c r="D134" s="35">
        <f t="shared" si="108"/>
      </c>
      <c r="E134" s="10">
        <f t="shared" si="104"/>
        <v>0.000119</v>
      </c>
      <c r="F134" s="11">
        <f t="shared" si="105"/>
        <v>0</v>
      </c>
      <c r="G134" s="11"/>
      <c r="H134" s="11">
        <f t="shared" si="109"/>
        <v>2E-06</v>
      </c>
      <c r="I134" s="11"/>
      <c r="J134" s="11">
        <f t="shared" si="111"/>
        <v>3E-06</v>
      </c>
      <c r="K134" s="11">
        <f t="shared" si="110"/>
        <v>4E-06</v>
      </c>
      <c r="L134" s="11"/>
      <c r="M134" s="11">
        <f>IF(COUNTIF($F134:K134,AB51)&gt;0,AB51+(0.000001*M$95),AB51)</f>
        <v>4.9999999999999996E-06</v>
      </c>
      <c r="N134" s="11">
        <f>IF(COUNTIF($F134:M134,AF51)&gt;0,AF51+(0.000001*N$95),AF51)</f>
        <v>6E-06</v>
      </c>
      <c r="O134" s="11">
        <f>IF(COUNTIF($F134:N134,AJ51)&gt;0,AJ51+(0.000001*O$95),AJ51)</f>
        <v>7E-06</v>
      </c>
      <c r="P134" s="11"/>
      <c r="Q134" s="11">
        <f>IF(COUNTIF($F134:O134,AN51)&gt;0,AN51+(0.000001*Q$95),AN51)</f>
        <v>8E-06</v>
      </c>
      <c r="R134" s="11">
        <f>IF(COUNTIF($F134:Q134,AR51)&gt;0,AR51+(0.000001*R$95),AR51)</f>
        <v>9E-06</v>
      </c>
      <c r="S134" s="11">
        <f>IF(COUNTIF($F134:R134,AV51)&gt;0,AV51+(0.000001*S$95),AV51)</f>
        <v>9.999999999999999E-06</v>
      </c>
      <c r="T134" s="11"/>
      <c r="U134" s="11"/>
      <c r="V134" s="11">
        <f>IF(COUNTIF($F134:S134,AZ51)&gt;0,AZ51+(0.000001*V$95),AZ51)</f>
        <v>1.1E-05</v>
      </c>
      <c r="W134" s="11">
        <f>IF(COUNTIF($F134:V134,BD51)&gt;0,BD51+(0.000001*W$95),BD51)</f>
        <v>1.2E-05</v>
      </c>
      <c r="X134" s="11">
        <f>IF(COUNTIF($F134:W134,BH51)&gt;0,BH51+(0.000001*X$95),BH51)</f>
        <v>1.3E-05</v>
      </c>
      <c r="Y134" s="11"/>
      <c r="Z134" s="11">
        <f>IF(COUNTIF($F134:X134,BL51)&gt;0,BL51+(0.000001*Z$95),BL51)</f>
        <v>1.4E-05</v>
      </c>
      <c r="AA134" s="11">
        <f>IF(COUNTIF($F134:Z134,BP51)&gt;0,BP51+(0.000001*AA$95),BP51)</f>
        <v>1.4999999999999999E-05</v>
      </c>
      <c r="AB134" s="8"/>
      <c r="AC134" s="8"/>
      <c r="AD134" s="8">
        <f t="shared" si="107"/>
        <v>0</v>
      </c>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row>
    <row r="135" spans="1:70" ht="12.75" hidden="1">
      <c r="A135" s="6">
        <f t="shared" si="100"/>
        <v>40</v>
      </c>
      <c r="B135" s="9">
        <f t="shared" si="108"/>
      </c>
      <c r="C135" s="30">
        <f t="shared" si="108"/>
      </c>
      <c r="D135" s="35">
        <f t="shared" si="108"/>
      </c>
      <c r="E135" s="10">
        <f t="shared" si="104"/>
        <v>0.000119</v>
      </c>
      <c r="F135" s="11">
        <f t="shared" si="105"/>
        <v>0</v>
      </c>
      <c r="G135" s="11"/>
      <c r="H135" s="11">
        <f t="shared" si="109"/>
        <v>2E-06</v>
      </c>
      <c r="I135" s="11"/>
      <c r="J135" s="11">
        <f t="shared" si="111"/>
        <v>3E-06</v>
      </c>
      <c r="K135" s="11">
        <f t="shared" si="110"/>
        <v>4E-06</v>
      </c>
      <c r="L135" s="11"/>
      <c r="M135" s="11">
        <f>IF(COUNTIF($F135:K135,AB52)&gt;0,AB52+(0.000001*M$95),AB52)</f>
        <v>4.9999999999999996E-06</v>
      </c>
      <c r="N135" s="11">
        <f>IF(COUNTIF($F135:M135,AF52)&gt;0,AF52+(0.000001*N$95),AF52)</f>
        <v>6E-06</v>
      </c>
      <c r="O135" s="11">
        <f>IF(COUNTIF($F135:N135,AJ52)&gt;0,AJ52+(0.000001*O$95),AJ52)</f>
        <v>7E-06</v>
      </c>
      <c r="P135" s="11"/>
      <c r="Q135" s="11">
        <f>IF(COUNTIF($F135:O135,AN52)&gt;0,AN52+(0.000001*Q$95),AN52)</f>
        <v>8E-06</v>
      </c>
      <c r="R135" s="11">
        <f>IF(COUNTIF($F135:Q135,AR52)&gt;0,AR52+(0.000001*R$95),AR52)</f>
        <v>9E-06</v>
      </c>
      <c r="S135" s="11">
        <f>IF(COUNTIF($F135:R135,AV52)&gt;0,AV52+(0.000001*S$95),AV52)</f>
        <v>9.999999999999999E-06</v>
      </c>
      <c r="T135" s="11"/>
      <c r="U135" s="11"/>
      <c r="V135" s="11">
        <f>IF(COUNTIF($F135:S135,AZ52)&gt;0,AZ52+(0.000001*V$95),AZ52)</f>
        <v>1.1E-05</v>
      </c>
      <c r="W135" s="11">
        <f>IF(COUNTIF($F135:V135,BD52)&gt;0,BD52+(0.000001*W$95),BD52)</f>
        <v>1.2E-05</v>
      </c>
      <c r="X135" s="11">
        <f>IF(COUNTIF($F135:W135,BH52)&gt;0,BH52+(0.000001*X$95),BH52)</f>
        <v>1.3E-05</v>
      </c>
      <c r="Y135" s="11"/>
      <c r="Z135" s="11">
        <f>IF(COUNTIF($F135:X135,BL52)&gt;0,BL52+(0.000001*Z$95),BL52)</f>
        <v>1.4E-05</v>
      </c>
      <c r="AA135" s="11">
        <f>IF(COUNTIF($F135:Z135,BP52)&gt;0,BP52+(0.000001*AA$95),BP52)</f>
        <v>1.4999999999999999E-05</v>
      </c>
      <c r="AB135" s="8"/>
      <c r="AC135" s="8"/>
      <c r="AD135" s="8">
        <f t="shared" si="107"/>
        <v>0</v>
      </c>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row>
    <row r="136" spans="1:70" ht="12.75" hidden="1">
      <c r="A136" s="6">
        <f t="shared" si="100"/>
        <v>41</v>
      </c>
      <c r="B136" s="9">
        <f>IF(B53&gt;0,B53,"")</f>
      </c>
      <c r="C136" s="30">
        <f aca="true" t="shared" si="112" ref="B136:D148">IF(C53&gt;0,C53,"")</f>
      </c>
      <c r="D136" s="35">
        <f t="shared" si="112"/>
      </c>
      <c r="E136" s="10">
        <f t="shared" si="104"/>
        <v>0.000119</v>
      </c>
      <c r="F136" s="11">
        <f t="shared" si="105"/>
        <v>0</v>
      </c>
      <c r="G136" s="11"/>
      <c r="H136" s="11">
        <f t="shared" si="109"/>
        <v>2E-06</v>
      </c>
      <c r="I136" s="11"/>
      <c r="J136" s="11">
        <f t="shared" si="111"/>
        <v>3E-06</v>
      </c>
      <c r="K136" s="11">
        <f t="shared" si="110"/>
        <v>4E-06</v>
      </c>
      <c r="L136" s="11"/>
      <c r="M136" s="11">
        <f>IF(COUNTIF($F136:K136,AB53)&gt;0,AB53+(0.000001*M$95),AB53)</f>
        <v>4.9999999999999996E-06</v>
      </c>
      <c r="N136" s="11">
        <f>IF(COUNTIF($F136:M136,AF53)&gt;0,AF53+(0.000001*N$95),AF53)</f>
        <v>6E-06</v>
      </c>
      <c r="O136" s="11">
        <f>IF(COUNTIF($F136:N136,AJ53)&gt;0,AJ53+(0.000001*O$95),AJ53)</f>
        <v>7E-06</v>
      </c>
      <c r="P136" s="11"/>
      <c r="Q136" s="11">
        <f>IF(COUNTIF($F136:O136,AN53)&gt;0,AN53+(0.000001*Q$95),AN53)</f>
        <v>8E-06</v>
      </c>
      <c r="R136" s="11">
        <f>IF(COUNTIF($F136:Q136,AR53)&gt;0,AR53+(0.000001*R$95),AR53)</f>
        <v>9E-06</v>
      </c>
      <c r="S136" s="11">
        <f>IF(COUNTIF($F136:R136,AV53)&gt;0,AV53+(0.000001*S$95),AV53)</f>
        <v>9.999999999999999E-06</v>
      </c>
      <c r="T136" s="11"/>
      <c r="U136" s="11"/>
      <c r="V136" s="11">
        <f>IF(COUNTIF($F136:S136,AZ53)&gt;0,AZ53+(0.000001*V$95),AZ53)</f>
        <v>1.1E-05</v>
      </c>
      <c r="W136" s="11">
        <f>IF(COUNTIF($F136:V136,BD53)&gt;0,BD53+(0.000001*W$95),BD53)</f>
        <v>1.2E-05</v>
      </c>
      <c r="X136" s="11">
        <f>IF(COUNTIF($F136:W136,BH53)&gt;0,BH53+(0.000001*X$95),BH53)</f>
        <v>1.3E-05</v>
      </c>
      <c r="Y136" s="11"/>
      <c r="Z136" s="11">
        <f>IF(COUNTIF($F136:X136,BL53)&gt;0,BL53+(0.000001*Z$95),BL53)</f>
        <v>1.4E-05</v>
      </c>
      <c r="AA136" s="11">
        <f>IF(COUNTIF($F136:Z136,BP53)&gt;0,BP53+(0.000001*AA$95),BP53)</f>
        <v>1.4999999999999999E-05</v>
      </c>
      <c r="AB136" s="8"/>
      <c r="AC136" s="8"/>
      <c r="AD136" s="8">
        <f t="shared" si="107"/>
        <v>0</v>
      </c>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row>
    <row r="137" spans="1:70" ht="12.75" hidden="1">
      <c r="A137" s="6">
        <f t="shared" si="100"/>
        <v>42</v>
      </c>
      <c r="B137" s="9">
        <f t="shared" si="112"/>
      </c>
      <c r="C137" s="30">
        <f t="shared" si="112"/>
      </c>
      <c r="D137" s="35">
        <f t="shared" si="112"/>
      </c>
      <c r="E137" s="10">
        <f t="shared" si="104"/>
        <v>0.000119</v>
      </c>
      <c r="F137" s="11">
        <f t="shared" si="105"/>
        <v>0</v>
      </c>
      <c r="G137" s="11"/>
      <c r="H137" s="11">
        <f t="shared" si="109"/>
        <v>2E-06</v>
      </c>
      <c r="I137" s="11"/>
      <c r="J137" s="11">
        <f t="shared" si="111"/>
        <v>3E-06</v>
      </c>
      <c r="K137" s="11">
        <f t="shared" si="110"/>
        <v>4E-06</v>
      </c>
      <c r="L137" s="11"/>
      <c r="M137" s="11">
        <f>IF(COUNTIF($F137:K137,AB54)&gt;0,AB54+(0.000001*M$95),AB54)</f>
        <v>4.9999999999999996E-06</v>
      </c>
      <c r="N137" s="11">
        <f>IF(COUNTIF($F137:M137,AF54)&gt;0,AF54+(0.000001*N$95),AF54)</f>
        <v>6E-06</v>
      </c>
      <c r="O137" s="11">
        <f>IF(COUNTIF($F137:N137,AJ54)&gt;0,AJ54+(0.000001*O$95),AJ54)</f>
        <v>7E-06</v>
      </c>
      <c r="P137" s="11"/>
      <c r="Q137" s="11">
        <f>IF(COUNTIF($F137:O137,AN54)&gt;0,AN54+(0.000001*Q$95),AN54)</f>
        <v>8E-06</v>
      </c>
      <c r="R137" s="11">
        <f>IF(COUNTIF($F137:Q137,AR54)&gt;0,AR54+(0.000001*R$95),AR54)</f>
        <v>9E-06</v>
      </c>
      <c r="S137" s="11">
        <f>IF(COUNTIF($F137:R137,AV54)&gt;0,AV54+(0.000001*S$95),AV54)</f>
        <v>9.999999999999999E-06</v>
      </c>
      <c r="T137" s="11"/>
      <c r="U137" s="11"/>
      <c r="V137" s="11">
        <f>IF(COUNTIF($F137:S137,AZ54)&gt;0,AZ54+(0.000001*V$95),AZ54)</f>
        <v>1.1E-05</v>
      </c>
      <c r="W137" s="11">
        <f>IF(COUNTIF($F137:V137,BD54)&gt;0,BD54+(0.000001*W$95),BD54)</f>
        <v>1.2E-05</v>
      </c>
      <c r="X137" s="11">
        <f>IF(COUNTIF($F137:W137,BH54)&gt;0,BH54+(0.000001*X$95),BH54)</f>
        <v>1.3E-05</v>
      </c>
      <c r="Y137" s="11"/>
      <c r="Z137" s="11">
        <f>IF(COUNTIF($F137:X137,BL54)&gt;0,BL54+(0.000001*Z$95),BL54)</f>
        <v>1.4E-05</v>
      </c>
      <c r="AA137" s="11">
        <f>IF(COUNTIF($F137:Z137,BP54)&gt;0,BP54+(0.000001*AA$95),BP54)</f>
        <v>1.4999999999999999E-05</v>
      </c>
      <c r="AB137" s="8"/>
      <c r="AC137" s="8"/>
      <c r="AD137" s="8">
        <f t="shared" si="107"/>
        <v>0</v>
      </c>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row>
    <row r="138" spans="1:70" ht="12.75" hidden="1">
      <c r="A138" s="6">
        <f t="shared" si="100"/>
        <v>43</v>
      </c>
      <c r="B138" s="9">
        <f t="shared" si="112"/>
      </c>
      <c r="C138" s="30">
        <f t="shared" si="112"/>
      </c>
      <c r="D138" s="35">
        <f t="shared" si="112"/>
      </c>
      <c r="E138" s="10">
        <f t="shared" si="104"/>
        <v>0.000119</v>
      </c>
      <c r="F138" s="11">
        <f t="shared" si="105"/>
        <v>0</v>
      </c>
      <c r="G138" s="11"/>
      <c r="H138" s="11">
        <f t="shared" si="109"/>
        <v>2E-06</v>
      </c>
      <c r="I138" s="11"/>
      <c r="J138" s="11">
        <f t="shared" si="111"/>
        <v>3E-06</v>
      </c>
      <c r="K138" s="11">
        <f t="shared" si="110"/>
        <v>4E-06</v>
      </c>
      <c r="L138" s="11"/>
      <c r="M138" s="11">
        <f>IF(COUNTIF($F138:K138,AB55)&gt;0,AB55+(0.000001*M$95),AB55)</f>
        <v>4.9999999999999996E-06</v>
      </c>
      <c r="N138" s="11">
        <f>IF(COUNTIF($F138:M138,AF55)&gt;0,AF55+(0.000001*N$95),AF55)</f>
        <v>6E-06</v>
      </c>
      <c r="O138" s="11">
        <f>IF(COUNTIF($F138:N138,AJ55)&gt;0,AJ55+(0.000001*O$95),AJ55)</f>
        <v>7E-06</v>
      </c>
      <c r="P138" s="11"/>
      <c r="Q138" s="11">
        <f>IF(COUNTIF($F138:O138,AN55)&gt;0,AN55+(0.000001*Q$95),AN55)</f>
        <v>8E-06</v>
      </c>
      <c r="R138" s="11">
        <f>IF(COUNTIF($F138:Q138,AR55)&gt;0,AR55+(0.000001*R$95),AR55)</f>
        <v>9E-06</v>
      </c>
      <c r="S138" s="11">
        <f>IF(COUNTIF($F138:R138,AV55)&gt;0,AV55+(0.000001*S$95),AV55)</f>
        <v>9.999999999999999E-06</v>
      </c>
      <c r="T138" s="11"/>
      <c r="U138" s="11"/>
      <c r="V138" s="11">
        <f>IF(COUNTIF($F138:S138,AZ55)&gt;0,AZ55+(0.000001*V$95),AZ55)</f>
        <v>1.1E-05</v>
      </c>
      <c r="W138" s="11">
        <f>IF(COUNTIF($F138:V138,BD55)&gt;0,BD55+(0.000001*W$95),BD55)</f>
        <v>1.2E-05</v>
      </c>
      <c r="X138" s="11">
        <f>IF(COUNTIF($F138:W138,BH55)&gt;0,BH55+(0.000001*X$95),BH55)</f>
        <v>1.3E-05</v>
      </c>
      <c r="Y138" s="11"/>
      <c r="Z138" s="11">
        <f>IF(COUNTIF($F138:X138,BL55)&gt;0,BL55+(0.000001*Z$95),BL55)</f>
        <v>1.4E-05</v>
      </c>
      <c r="AA138" s="11">
        <f>IF(COUNTIF($F138:Z138,BP55)&gt;0,BP55+(0.000001*AA$95),BP55)</f>
        <v>1.4999999999999999E-05</v>
      </c>
      <c r="AB138" s="8"/>
      <c r="AC138" s="8"/>
      <c r="AD138" s="8">
        <f t="shared" si="107"/>
        <v>0</v>
      </c>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row>
    <row r="139" spans="1:70" ht="12.75" hidden="1">
      <c r="A139" s="6">
        <f t="shared" si="100"/>
        <v>44</v>
      </c>
      <c r="B139" s="9">
        <f t="shared" si="112"/>
      </c>
      <c r="C139" s="30">
        <f t="shared" si="112"/>
      </c>
      <c r="D139" s="35">
        <f t="shared" si="112"/>
      </c>
      <c r="E139" s="10">
        <f t="shared" si="104"/>
        <v>0.000119</v>
      </c>
      <c r="F139" s="11">
        <f t="shared" si="105"/>
        <v>0</v>
      </c>
      <c r="G139" s="11"/>
      <c r="H139" s="11">
        <f t="shared" si="109"/>
        <v>2E-06</v>
      </c>
      <c r="I139" s="11"/>
      <c r="J139" s="11">
        <f t="shared" si="111"/>
        <v>3E-06</v>
      </c>
      <c r="K139" s="11">
        <f t="shared" si="110"/>
        <v>4E-06</v>
      </c>
      <c r="L139" s="11"/>
      <c r="M139" s="11">
        <f>IF(COUNTIF($F139:K139,AB56)&gt;0,AB56+(0.000001*M$95),AB56)</f>
        <v>4.9999999999999996E-06</v>
      </c>
      <c r="N139" s="11">
        <f>IF(COUNTIF($F139:M139,AF56)&gt;0,AF56+(0.000001*N$95),AF56)</f>
        <v>6E-06</v>
      </c>
      <c r="O139" s="11">
        <f>IF(COUNTIF($F139:N139,AJ56)&gt;0,AJ56+(0.000001*O$95),AJ56)</f>
        <v>7E-06</v>
      </c>
      <c r="P139" s="11"/>
      <c r="Q139" s="11">
        <f>IF(COUNTIF($F139:O139,AN56)&gt;0,AN56+(0.000001*Q$95),AN56)</f>
        <v>8E-06</v>
      </c>
      <c r="R139" s="11">
        <f>IF(COUNTIF($F139:Q139,AR56)&gt;0,AR56+(0.000001*R$95),AR56)</f>
        <v>9E-06</v>
      </c>
      <c r="S139" s="11">
        <f>IF(COUNTIF($F139:R139,AV56)&gt;0,AV56+(0.000001*S$95),AV56)</f>
        <v>9.999999999999999E-06</v>
      </c>
      <c r="T139" s="11"/>
      <c r="U139" s="11"/>
      <c r="V139" s="11">
        <f>IF(COUNTIF($F139:S139,AZ56)&gt;0,AZ56+(0.000001*V$95),AZ56)</f>
        <v>1.1E-05</v>
      </c>
      <c r="W139" s="11">
        <f>IF(COUNTIF($F139:V139,BD56)&gt;0,BD56+(0.000001*W$95),BD56)</f>
        <v>1.2E-05</v>
      </c>
      <c r="X139" s="11">
        <f>IF(COUNTIF($F139:W139,BH56)&gt;0,BH56+(0.000001*X$95),BH56)</f>
        <v>1.3E-05</v>
      </c>
      <c r="Y139" s="11"/>
      <c r="Z139" s="11">
        <f>IF(COUNTIF($F139:X139,BL56)&gt;0,BL56+(0.000001*Z$95),BL56)</f>
        <v>1.4E-05</v>
      </c>
      <c r="AA139" s="11">
        <f>IF(COUNTIF($F139:Z139,BP56)&gt;0,BP56+(0.000001*AA$95),BP56)</f>
        <v>1.4999999999999999E-05</v>
      </c>
      <c r="AB139" s="8"/>
      <c r="AC139" s="8"/>
      <c r="AD139" s="8">
        <f t="shared" si="107"/>
        <v>0</v>
      </c>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row>
    <row r="140" spans="1:70" ht="12.75" hidden="1">
      <c r="A140" s="6">
        <f t="shared" si="100"/>
        <v>45</v>
      </c>
      <c r="B140" s="9">
        <f t="shared" si="112"/>
      </c>
      <c r="C140" s="30">
        <f t="shared" si="112"/>
      </c>
      <c r="D140" s="35">
        <f t="shared" si="112"/>
      </c>
      <c r="E140" s="10">
        <f t="shared" si="104"/>
        <v>0.000119</v>
      </c>
      <c r="F140" s="11">
        <f t="shared" si="105"/>
        <v>0</v>
      </c>
      <c r="G140" s="11"/>
      <c r="H140" s="11">
        <f t="shared" si="109"/>
        <v>2E-06</v>
      </c>
      <c r="I140" s="11"/>
      <c r="J140" s="11">
        <f t="shared" si="111"/>
        <v>3E-06</v>
      </c>
      <c r="K140" s="11">
        <f t="shared" si="110"/>
        <v>4E-06</v>
      </c>
      <c r="L140" s="11"/>
      <c r="M140" s="11">
        <f>IF(COUNTIF($F140:K140,AB57)&gt;0,AB57+(0.000001*M$95),AB57)</f>
        <v>4.9999999999999996E-06</v>
      </c>
      <c r="N140" s="11">
        <f>IF(COUNTIF($F140:M140,AF57)&gt;0,AF57+(0.000001*N$95),AF57)</f>
        <v>6E-06</v>
      </c>
      <c r="O140" s="11">
        <f>IF(COUNTIF($F140:N140,AJ57)&gt;0,AJ57+(0.000001*O$95),AJ57)</f>
        <v>7E-06</v>
      </c>
      <c r="P140" s="11"/>
      <c r="Q140" s="11">
        <f>IF(COUNTIF($F140:O140,AN57)&gt;0,AN57+(0.000001*Q$95),AN57)</f>
        <v>8E-06</v>
      </c>
      <c r="R140" s="11">
        <f>IF(COUNTIF($F140:Q140,AR57)&gt;0,AR57+(0.000001*R$95),AR57)</f>
        <v>9E-06</v>
      </c>
      <c r="S140" s="11">
        <f>IF(COUNTIF($F140:R140,AV57)&gt;0,AV57+(0.000001*S$95),AV57)</f>
        <v>9.999999999999999E-06</v>
      </c>
      <c r="T140" s="11"/>
      <c r="U140" s="11"/>
      <c r="V140" s="11">
        <f>IF(COUNTIF($F140:S140,AZ57)&gt;0,AZ57+(0.000001*V$95),AZ57)</f>
        <v>1.1E-05</v>
      </c>
      <c r="W140" s="11">
        <f>IF(COUNTIF($F140:V140,BD57)&gt;0,BD57+(0.000001*W$95),BD57)</f>
        <v>1.2E-05</v>
      </c>
      <c r="X140" s="11">
        <f>IF(COUNTIF($F140:W140,BH57)&gt;0,BH57+(0.000001*X$95),BH57)</f>
        <v>1.3E-05</v>
      </c>
      <c r="Y140" s="11"/>
      <c r="Z140" s="11">
        <f>IF(COUNTIF($F140:X140,BL57)&gt;0,BL57+(0.000001*Z$95),BL57)</f>
        <v>1.4E-05</v>
      </c>
      <c r="AA140" s="11">
        <f>IF(COUNTIF($F140:Z140,BP57)&gt;0,BP57+(0.000001*AA$95),BP57)</f>
        <v>1.4999999999999999E-05</v>
      </c>
      <c r="AB140" s="8"/>
      <c r="AC140" s="8"/>
      <c r="AD140" s="8">
        <f t="shared" si="107"/>
        <v>0</v>
      </c>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row>
    <row r="141" spans="1:70" ht="12.75" hidden="1">
      <c r="A141" s="6">
        <f t="shared" si="100"/>
        <v>46</v>
      </c>
      <c r="B141" s="9">
        <f t="shared" si="112"/>
      </c>
      <c r="C141" s="30">
        <f t="shared" si="112"/>
      </c>
      <c r="D141" s="35">
        <f t="shared" si="112"/>
      </c>
      <c r="E141" s="10">
        <f t="shared" si="104"/>
        <v>0.000119</v>
      </c>
      <c r="F141" s="11">
        <f t="shared" si="105"/>
        <v>0</v>
      </c>
      <c r="G141" s="11"/>
      <c r="H141" s="11">
        <f t="shared" si="109"/>
        <v>2E-06</v>
      </c>
      <c r="I141" s="11"/>
      <c r="J141" s="11">
        <f t="shared" si="111"/>
        <v>3E-06</v>
      </c>
      <c r="K141" s="11">
        <f t="shared" si="110"/>
        <v>4E-06</v>
      </c>
      <c r="L141" s="11"/>
      <c r="M141" s="11">
        <f>IF(COUNTIF($F141:K141,AB58)&gt;0,AB58+(0.000001*M$95),AB58)</f>
        <v>4.9999999999999996E-06</v>
      </c>
      <c r="N141" s="11">
        <f>IF(COUNTIF($F141:M141,AF58)&gt;0,AF58+(0.000001*N$95),AF58)</f>
        <v>6E-06</v>
      </c>
      <c r="O141" s="11">
        <f>IF(COUNTIF($F141:N141,AJ58)&gt;0,AJ58+(0.000001*O$95),AJ58)</f>
        <v>7E-06</v>
      </c>
      <c r="P141" s="11"/>
      <c r="Q141" s="11">
        <f>IF(COUNTIF($F141:O141,AN58)&gt;0,AN58+(0.000001*Q$95),AN58)</f>
        <v>8E-06</v>
      </c>
      <c r="R141" s="11">
        <f>IF(COUNTIF($F141:Q141,AR58)&gt;0,AR58+(0.000001*R$95),AR58)</f>
        <v>9E-06</v>
      </c>
      <c r="S141" s="11">
        <f>IF(COUNTIF($F141:R141,AV58)&gt;0,AV58+(0.000001*S$95),AV58)</f>
        <v>9.999999999999999E-06</v>
      </c>
      <c r="T141" s="11"/>
      <c r="U141" s="11"/>
      <c r="V141" s="11">
        <f>IF(COUNTIF($F141:S141,AZ58)&gt;0,AZ58+(0.000001*V$95),AZ58)</f>
        <v>1.1E-05</v>
      </c>
      <c r="W141" s="11">
        <f>IF(COUNTIF($F141:V141,BD58)&gt;0,BD58+(0.000001*W$95),BD58)</f>
        <v>1.2E-05</v>
      </c>
      <c r="X141" s="11">
        <f>IF(COUNTIF($F141:W141,BH58)&gt;0,BH58+(0.000001*X$95),BH58)</f>
        <v>1.3E-05</v>
      </c>
      <c r="Y141" s="11"/>
      <c r="Z141" s="11">
        <f>IF(COUNTIF($F141:X141,BL58)&gt;0,BL58+(0.000001*Z$95),BL58)</f>
        <v>1.4E-05</v>
      </c>
      <c r="AA141" s="11">
        <f>IF(COUNTIF($F141:Z141,BP58)&gt;0,BP58+(0.000001*AA$95),BP58)</f>
        <v>1.4999999999999999E-05</v>
      </c>
      <c r="AB141" s="8"/>
      <c r="AC141" s="8"/>
      <c r="AD141" s="8">
        <f t="shared" si="107"/>
        <v>0</v>
      </c>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row>
    <row r="142" spans="1:70" ht="12.75" hidden="1">
      <c r="A142" s="6">
        <f t="shared" si="100"/>
        <v>47</v>
      </c>
      <c r="B142" s="9">
        <f t="shared" si="112"/>
      </c>
      <c r="C142" s="30">
        <f t="shared" si="112"/>
      </c>
      <c r="D142" s="35">
        <f t="shared" si="112"/>
      </c>
      <c r="E142" s="10">
        <f t="shared" si="104"/>
        <v>0.000119</v>
      </c>
      <c r="F142" s="11">
        <f t="shared" si="105"/>
        <v>0</v>
      </c>
      <c r="G142" s="11"/>
      <c r="H142" s="11">
        <f t="shared" si="109"/>
        <v>2E-06</v>
      </c>
      <c r="I142" s="11"/>
      <c r="J142" s="11">
        <f t="shared" si="111"/>
        <v>3E-06</v>
      </c>
      <c r="K142" s="11">
        <f t="shared" si="110"/>
        <v>4E-06</v>
      </c>
      <c r="L142" s="11"/>
      <c r="M142" s="11">
        <f>IF(COUNTIF($F142:K142,AB59)&gt;0,AB59+(0.000001*M$95),AB59)</f>
        <v>4.9999999999999996E-06</v>
      </c>
      <c r="N142" s="11">
        <f>IF(COUNTIF($F142:M142,AF59)&gt;0,AF59+(0.000001*N$95),AF59)</f>
        <v>6E-06</v>
      </c>
      <c r="O142" s="11">
        <f>IF(COUNTIF($F142:N142,AJ59)&gt;0,AJ59+(0.000001*O$95),AJ59)</f>
        <v>7E-06</v>
      </c>
      <c r="P142" s="11"/>
      <c r="Q142" s="11">
        <f>IF(COUNTIF($F142:O142,AN59)&gt;0,AN59+(0.000001*Q$95),AN59)</f>
        <v>8E-06</v>
      </c>
      <c r="R142" s="11">
        <f>IF(COUNTIF($F142:Q142,AR59)&gt;0,AR59+(0.000001*R$95),AR59)</f>
        <v>9E-06</v>
      </c>
      <c r="S142" s="11">
        <f>IF(COUNTIF($F142:R142,AV59)&gt;0,AV59+(0.000001*S$95),AV59)</f>
        <v>9.999999999999999E-06</v>
      </c>
      <c r="T142" s="11"/>
      <c r="U142" s="11"/>
      <c r="V142" s="11">
        <f>IF(COUNTIF($F142:S142,AZ59)&gt;0,AZ59+(0.000001*V$95),AZ59)</f>
        <v>1.1E-05</v>
      </c>
      <c r="W142" s="11">
        <f>IF(COUNTIF($F142:V142,BD59)&gt;0,BD59+(0.000001*W$95),BD59)</f>
        <v>1.2E-05</v>
      </c>
      <c r="X142" s="11">
        <f>IF(COUNTIF($F142:W142,BH59)&gt;0,BH59+(0.000001*X$95),BH59)</f>
        <v>1.3E-05</v>
      </c>
      <c r="Y142" s="11"/>
      <c r="Z142" s="11">
        <f>IF(COUNTIF($F142:X142,BL59)&gt;0,BL59+(0.000001*Z$95),BL59)</f>
        <v>1.4E-05</v>
      </c>
      <c r="AA142" s="11">
        <f>IF(COUNTIF($F142:Z142,BP59)&gt;0,BP59+(0.000001*AA$95),BP59)</f>
        <v>1.4999999999999999E-05</v>
      </c>
      <c r="AB142" s="8"/>
      <c r="AC142" s="8"/>
      <c r="AD142" s="8">
        <f t="shared" si="107"/>
        <v>0</v>
      </c>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row>
    <row r="143" spans="1:70" ht="12.75" hidden="1">
      <c r="A143" s="6">
        <f t="shared" si="100"/>
        <v>48</v>
      </c>
      <c r="B143" s="9">
        <f t="shared" si="112"/>
      </c>
      <c r="C143" s="30">
        <f t="shared" si="112"/>
      </c>
      <c r="D143" s="35">
        <f t="shared" si="112"/>
      </c>
      <c r="E143" s="10">
        <f t="shared" si="104"/>
        <v>0.000119</v>
      </c>
      <c r="F143" s="11">
        <f t="shared" si="105"/>
        <v>0</v>
      </c>
      <c r="G143" s="11"/>
      <c r="H143" s="11">
        <f t="shared" si="109"/>
        <v>2E-06</v>
      </c>
      <c r="I143" s="11"/>
      <c r="J143" s="11">
        <f t="shared" si="111"/>
        <v>3E-06</v>
      </c>
      <c r="K143" s="11">
        <f t="shared" si="110"/>
        <v>4E-06</v>
      </c>
      <c r="L143" s="11"/>
      <c r="M143" s="11">
        <f>IF(COUNTIF($F143:K143,AB60)&gt;0,AB60+(0.000001*M$95),AB60)</f>
        <v>4.9999999999999996E-06</v>
      </c>
      <c r="N143" s="11">
        <f>IF(COUNTIF($F143:M143,AF60)&gt;0,AF60+(0.000001*N$95),AF60)</f>
        <v>6E-06</v>
      </c>
      <c r="O143" s="11">
        <f>IF(COUNTIF($F143:N143,AJ60)&gt;0,AJ60+(0.000001*O$95),AJ60)</f>
        <v>7E-06</v>
      </c>
      <c r="P143" s="11"/>
      <c r="Q143" s="11">
        <f>IF(COUNTIF($F143:O143,AN60)&gt;0,AN60+(0.000001*Q$95),AN60)</f>
        <v>8E-06</v>
      </c>
      <c r="R143" s="11">
        <f>IF(COUNTIF($F143:Q143,AR60)&gt;0,AR60+(0.000001*R$95),AR60)</f>
        <v>9E-06</v>
      </c>
      <c r="S143" s="11">
        <f>IF(COUNTIF($F143:R143,AV60)&gt;0,AV60+(0.000001*S$95),AV60)</f>
        <v>9.999999999999999E-06</v>
      </c>
      <c r="T143" s="11"/>
      <c r="U143" s="11"/>
      <c r="V143" s="11">
        <f>IF(COUNTIF($F143:S143,AZ60)&gt;0,AZ60+(0.000001*V$95),AZ60)</f>
        <v>1.1E-05</v>
      </c>
      <c r="W143" s="11">
        <f>IF(COUNTIF($F143:V143,BD60)&gt;0,BD60+(0.000001*W$95),BD60)</f>
        <v>1.2E-05</v>
      </c>
      <c r="X143" s="11">
        <f>IF(COUNTIF($F143:W143,BH60)&gt;0,BH60+(0.000001*X$95),BH60)</f>
        <v>1.3E-05</v>
      </c>
      <c r="Y143" s="11"/>
      <c r="Z143" s="11">
        <f>IF(COUNTIF($F143:X143,BL60)&gt;0,BL60+(0.000001*Z$95),BL60)</f>
        <v>1.4E-05</v>
      </c>
      <c r="AA143" s="11">
        <f>IF(COUNTIF($F143:Z143,BP60)&gt;0,BP60+(0.000001*AA$95),BP60)</f>
        <v>1.4999999999999999E-05</v>
      </c>
      <c r="AB143" s="8"/>
      <c r="AC143" s="8"/>
      <c r="AD143" s="8">
        <f t="shared" si="107"/>
        <v>0</v>
      </c>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row>
    <row r="144" spans="1:70" ht="12.75" hidden="1">
      <c r="A144" s="6">
        <f t="shared" si="100"/>
        <v>49</v>
      </c>
      <c r="B144" s="9">
        <f t="shared" si="112"/>
      </c>
      <c r="C144" s="30">
        <f t="shared" si="112"/>
      </c>
      <c r="D144" s="35">
        <f t="shared" si="112"/>
      </c>
      <c r="E144" s="10">
        <f t="shared" si="104"/>
        <v>0.000119</v>
      </c>
      <c r="F144" s="11">
        <f t="shared" si="105"/>
        <v>0</v>
      </c>
      <c r="G144" s="11"/>
      <c r="H144" s="11">
        <f t="shared" si="109"/>
        <v>2E-06</v>
      </c>
      <c r="I144" s="11"/>
      <c r="J144" s="11">
        <f t="shared" si="111"/>
        <v>3E-06</v>
      </c>
      <c r="K144" s="11">
        <f t="shared" si="110"/>
        <v>4E-06</v>
      </c>
      <c r="L144" s="11"/>
      <c r="M144" s="11">
        <f>IF(COUNTIF($F144:K144,AB61)&gt;0,AB61+(0.000001*M$95),AB61)</f>
        <v>4.9999999999999996E-06</v>
      </c>
      <c r="N144" s="11">
        <f>IF(COUNTIF($F144:M144,AF61)&gt;0,AF61+(0.000001*N$95),AF61)</f>
        <v>6E-06</v>
      </c>
      <c r="O144" s="11">
        <f>IF(COUNTIF($F144:N144,AJ61)&gt;0,AJ61+(0.000001*O$95),AJ61)</f>
        <v>7E-06</v>
      </c>
      <c r="P144" s="11"/>
      <c r="Q144" s="11">
        <f>IF(COUNTIF($F144:O144,AN61)&gt;0,AN61+(0.000001*Q$95),AN61)</f>
        <v>8E-06</v>
      </c>
      <c r="R144" s="11">
        <f>IF(COUNTIF($F144:Q144,AR61)&gt;0,AR61+(0.000001*R$95),AR61)</f>
        <v>9E-06</v>
      </c>
      <c r="S144" s="11">
        <f>IF(COUNTIF($F144:R144,AV61)&gt;0,AV61+(0.000001*S$95),AV61)</f>
        <v>9.999999999999999E-06</v>
      </c>
      <c r="T144" s="11"/>
      <c r="U144" s="11"/>
      <c r="V144" s="11">
        <f>IF(COUNTIF($F144:S144,AZ61)&gt;0,AZ61+(0.000001*V$95),AZ61)</f>
        <v>1.1E-05</v>
      </c>
      <c r="W144" s="11">
        <f>IF(COUNTIF($F144:V144,BD61)&gt;0,BD61+(0.000001*W$95),BD61)</f>
        <v>1.2E-05</v>
      </c>
      <c r="X144" s="11">
        <f>IF(COUNTIF($F144:W144,BH61)&gt;0,BH61+(0.000001*X$95),BH61)</f>
        <v>1.3E-05</v>
      </c>
      <c r="Y144" s="11"/>
      <c r="Z144" s="11">
        <f>IF(COUNTIF($F144:X144,BL61)&gt;0,BL61+(0.000001*Z$95),BL61)</f>
        <v>1.4E-05</v>
      </c>
      <c r="AA144" s="11">
        <f>IF(COUNTIF($F144:Z144,BP61)&gt;0,BP61+(0.000001*AA$95),BP61)</f>
        <v>1.4999999999999999E-05</v>
      </c>
      <c r="AB144" s="8"/>
      <c r="AC144" s="8"/>
      <c r="AD144" s="8">
        <f t="shared" si="107"/>
        <v>0</v>
      </c>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row>
    <row r="145" spans="1:70" ht="12.75" hidden="1">
      <c r="A145" s="6">
        <f t="shared" si="100"/>
        <v>50</v>
      </c>
      <c r="B145" s="9">
        <f t="shared" si="112"/>
      </c>
      <c r="C145" s="30">
        <f t="shared" si="112"/>
      </c>
      <c r="D145" s="35">
        <f t="shared" si="112"/>
      </c>
      <c r="E145" s="10">
        <f t="shared" si="104"/>
        <v>0.000119</v>
      </c>
      <c r="F145" s="11">
        <f t="shared" si="105"/>
        <v>0</v>
      </c>
      <c r="G145" s="11"/>
      <c r="H145" s="11">
        <f t="shared" si="109"/>
        <v>2E-06</v>
      </c>
      <c r="I145" s="11"/>
      <c r="J145" s="11">
        <f t="shared" si="111"/>
        <v>3E-06</v>
      </c>
      <c r="K145" s="11">
        <f t="shared" si="110"/>
        <v>4E-06</v>
      </c>
      <c r="L145" s="11"/>
      <c r="M145" s="11">
        <f>IF(COUNTIF($F145:K145,AB62)&gt;0,AB62+(0.000001*M$95),AB62)</f>
        <v>4.9999999999999996E-06</v>
      </c>
      <c r="N145" s="11">
        <f>IF(COUNTIF($F145:M145,AF62)&gt;0,AF62+(0.000001*N$95),AF62)</f>
        <v>6E-06</v>
      </c>
      <c r="O145" s="11">
        <f>IF(COUNTIF($F145:N145,AJ62)&gt;0,AJ62+(0.000001*O$95),AJ62)</f>
        <v>7E-06</v>
      </c>
      <c r="P145" s="11"/>
      <c r="Q145" s="11">
        <f>IF(COUNTIF($F145:O145,AN62)&gt;0,AN62+(0.000001*Q$95),AN62)</f>
        <v>8E-06</v>
      </c>
      <c r="R145" s="11">
        <f>IF(COUNTIF($F145:Q145,AR62)&gt;0,AR62+(0.000001*R$95),AR62)</f>
        <v>9E-06</v>
      </c>
      <c r="S145" s="11">
        <f>IF(COUNTIF($F145:R145,AV62)&gt;0,AV62+(0.000001*S$95),AV62)</f>
        <v>9.999999999999999E-06</v>
      </c>
      <c r="T145" s="11"/>
      <c r="U145" s="11"/>
      <c r="V145" s="11">
        <f>IF(COUNTIF($F145:S145,AZ62)&gt;0,AZ62+(0.000001*V$95),AZ62)</f>
        <v>1.1E-05</v>
      </c>
      <c r="W145" s="11">
        <f>IF(COUNTIF($F145:V145,BD62)&gt;0,BD62+(0.000001*W$95),BD62)</f>
        <v>1.2E-05</v>
      </c>
      <c r="X145" s="11">
        <f>IF(COUNTIF($F145:W145,BH62)&gt;0,BH62+(0.000001*X$95),BH62)</f>
        <v>1.3E-05</v>
      </c>
      <c r="Y145" s="11"/>
      <c r="Z145" s="11">
        <f>IF(COUNTIF($F145:X145,BL62)&gt;0,BL62+(0.000001*Z$95),BL62)</f>
        <v>1.4E-05</v>
      </c>
      <c r="AA145" s="11">
        <f>IF(COUNTIF($F145:Z145,BP62)&gt;0,BP62+(0.000001*AA$95),BP62)</f>
        <v>1.4999999999999999E-05</v>
      </c>
      <c r="AB145" s="8"/>
      <c r="AC145" s="8"/>
      <c r="AD145" s="8">
        <f t="shared" si="107"/>
        <v>0</v>
      </c>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row>
    <row r="146" spans="1:70" ht="12.75" hidden="1">
      <c r="A146" s="6">
        <f t="shared" si="100"/>
        <v>51</v>
      </c>
      <c r="B146" s="9">
        <f t="shared" si="112"/>
      </c>
      <c r="C146" s="30">
        <f t="shared" si="112"/>
      </c>
      <c r="D146" s="35">
        <f t="shared" si="112"/>
      </c>
      <c r="E146" s="10">
        <f t="shared" si="104"/>
        <v>0.000119</v>
      </c>
      <c r="F146" s="11">
        <f t="shared" si="105"/>
        <v>0</v>
      </c>
      <c r="G146" s="11"/>
      <c r="H146" s="11">
        <f t="shared" si="109"/>
        <v>2E-06</v>
      </c>
      <c r="I146" s="11"/>
      <c r="J146" s="11">
        <f t="shared" si="111"/>
        <v>3E-06</v>
      </c>
      <c r="K146" s="11">
        <f t="shared" si="110"/>
        <v>4E-06</v>
      </c>
      <c r="L146" s="11"/>
      <c r="M146" s="11">
        <f>IF(COUNTIF($F146:K146,AB63)&gt;0,AB63+(0.000001*M$95),AB63)</f>
        <v>4.9999999999999996E-06</v>
      </c>
      <c r="N146" s="11">
        <f>IF(COUNTIF($F146:M146,AF63)&gt;0,AF63+(0.000001*N$95),AF63)</f>
        <v>6E-06</v>
      </c>
      <c r="O146" s="11">
        <f>IF(COUNTIF($F146:N146,AJ63)&gt;0,AJ63+(0.000001*O$95),AJ63)</f>
        <v>7E-06</v>
      </c>
      <c r="P146" s="11"/>
      <c r="Q146" s="11">
        <f>IF(COUNTIF($F146:O146,AN63)&gt;0,AN63+(0.000001*Q$95),AN63)</f>
        <v>8E-06</v>
      </c>
      <c r="R146" s="11">
        <f>IF(COUNTIF($F146:Q146,AR63)&gt;0,AR63+(0.000001*R$95),AR63)</f>
        <v>9E-06</v>
      </c>
      <c r="S146" s="11">
        <f>IF(COUNTIF($F146:R146,AV63)&gt;0,AV63+(0.000001*S$95),AV63)</f>
        <v>9.999999999999999E-06</v>
      </c>
      <c r="T146" s="11"/>
      <c r="U146" s="11"/>
      <c r="V146" s="11">
        <f>IF(COUNTIF($F146:S146,AZ63)&gt;0,AZ63+(0.000001*V$95),AZ63)</f>
        <v>1.1E-05</v>
      </c>
      <c r="W146" s="11">
        <f>IF(COUNTIF($F146:V146,BD63)&gt;0,BD63+(0.000001*W$95),BD63)</f>
        <v>1.2E-05</v>
      </c>
      <c r="X146" s="11">
        <f>IF(COUNTIF($F146:W146,BH63)&gt;0,BH63+(0.000001*X$95),BH63)</f>
        <v>1.3E-05</v>
      </c>
      <c r="Y146" s="11"/>
      <c r="Z146" s="11">
        <f>IF(COUNTIF($F146:X146,BL63)&gt;0,BL63+(0.000001*Z$95),BL63)</f>
        <v>1.4E-05</v>
      </c>
      <c r="AA146" s="11">
        <f>IF(COUNTIF($F146:Z146,BP63)&gt;0,BP63+(0.000001*AA$95),BP63)</f>
        <v>1.4999999999999999E-05</v>
      </c>
      <c r="AB146" s="8"/>
      <c r="AC146" s="8"/>
      <c r="AD146" s="8">
        <f t="shared" si="107"/>
        <v>0</v>
      </c>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row>
    <row r="147" spans="1:70" ht="12.75" hidden="1">
      <c r="A147" s="6">
        <f t="shared" si="100"/>
        <v>52</v>
      </c>
      <c r="B147" s="9">
        <f t="shared" si="112"/>
      </c>
      <c r="C147" s="30">
        <f t="shared" si="112"/>
      </c>
      <c r="D147" s="35">
        <f t="shared" si="112"/>
      </c>
      <c r="E147" s="10">
        <f t="shared" si="104"/>
        <v>0.000119</v>
      </c>
      <c r="F147" s="11">
        <f t="shared" si="105"/>
        <v>0</v>
      </c>
      <c r="G147" s="11"/>
      <c r="H147" s="11">
        <f t="shared" si="109"/>
        <v>2E-06</v>
      </c>
      <c r="I147" s="11"/>
      <c r="J147" s="11">
        <f t="shared" si="111"/>
        <v>3E-06</v>
      </c>
      <c r="K147" s="11">
        <f t="shared" si="110"/>
        <v>4E-06</v>
      </c>
      <c r="L147" s="11"/>
      <c r="M147" s="11">
        <f>IF(COUNTIF($F147:K147,AB64)&gt;0,AB64+(0.000001*M$95),AB64)</f>
        <v>4.9999999999999996E-06</v>
      </c>
      <c r="N147" s="11">
        <f>IF(COUNTIF($F147:M147,AF64)&gt;0,AF64+(0.000001*N$95),AF64)</f>
        <v>6E-06</v>
      </c>
      <c r="O147" s="11">
        <f>IF(COUNTIF($F147:N147,AJ64)&gt;0,AJ64+(0.000001*O$95),AJ64)</f>
        <v>7E-06</v>
      </c>
      <c r="P147" s="11"/>
      <c r="Q147" s="11">
        <f>IF(COUNTIF($F147:O147,AN64)&gt;0,AN64+(0.000001*Q$95),AN64)</f>
        <v>8E-06</v>
      </c>
      <c r="R147" s="11">
        <f>IF(COUNTIF($F147:Q147,AR64)&gt;0,AR64+(0.000001*R$95),AR64)</f>
        <v>9E-06</v>
      </c>
      <c r="S147" s="11">
        <f>IF(COUNTIF($F147:R147,AV64)&gt;0,AV64+(0.000001*S$95),AV64)</f>
        <v>9.999999999999999E-06</v>
      </c>
      <c r="T147" s="11"/>
      <c r="U147" s="11"/>
      <c r="V147" s="11">
        <f>IF(COUNTIF($F147:S147,AZ64)&gt;0,AZ64+(0.000001*V$95),AZ64)</f>
        <v>1.1E-05</v>
      </c>
      <c r="W147" s="11">
        <f>IF(COUNTIF($F147:V147,BD64)&gt;0,BD64+(0.000001*W$95),BD64)</f>
        <v>1.2E-05</v>
      </c>
      <c r="X147" s="11">
        <f>IF(COUNTIF($F147:W147,BH64)&gt;0,BH64+(0.000001*X$95),BH64)</f>
        <v>1.3E-05</v>
      </c>
      <c r="Y147" s="11"/>
      <c r="Z147" s="11">
        <f>IF(COUNTIF($F147:X147,BL64)&gt;0,BL64+(0.000001*Z$95),BL64)</f>
        <v>1.4E-05</v>
      </c>
      <c r="AA147" s="11">
        <f>IF(COUNTIF($F147:Z147,BP64)&gt;0,BP64+(0.000001*AA$95),BP64)</f>
        <v>1.4999999999999999E-05</v>
      </c>
      <c r="AB147" s="8"/>
      <c r="AC147" s="8"/>
      <c r="AD147" s="8">
        <f t="shared" si="107"/>
        <v>0</v>
      </c>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row>
    <row r="148" spans="1:70" ht="12.75" hidden="1">
      <c r="A148" s="6">
        <f t="shared" si="100"/>
        <v>53</v>
      </c>
      <c r="B148" s="9">
        <f t="shared" si="112"/>
      </c>
      <c r="C148" s="30">
        <f t="shared" si="112"/>
      </c>
      <c r="D148" s="35">
        <f t="shared" si="112"/>
      </c>
      <c r="E148" s="10">
        <f t="shared" si="104"/>
        <v>0.000119</v>
      </c>
      <c r="F148" s="11">
        <f t="shared" si="105"/>
        <v>0</v>
      </c>
      <c r="G148" s="11"/>
      <c r="H148" s="11">
        <f t="shared" si="109"/>
        <v>2E-06</v>
      </c>
      <c r="I148" s="11"/>
      <c r="J148" s="11">
        <f t="shared" si="111"/>
        <v>3E-06</v>
      </c>
      <c r="K148" s="11">
        <f t="shared" si="110"/>
        <v>4E-06</v>
      </c>
      <c r="L148" s="11"/>
      <c r="M148" s="11">
        <f>IF(COUNTIF($F148:K148,AB65)&gt;0,AB65+(0.000001*M$95),AB65)</f>
        <v>4.9999999999999996E-06</v>
      </c>
      <c r="N148" s="11">
        <f>IF(COUNTIF($F148:M148,AF65)&gt;0,AF65+(0.000001*N$95),AF65)</f>
        <v>6E-06</v>
      </c>
      <c r="O148" s="11">
        <f>IF(COUNTIF($F148:N148,AJ65)&gt;0,AJ65+(0.000001*O$95),AJ65)</f>
        <v>7E-06</v>
      </c>
      <c r="P148" s="11"/>
      <c r="Q148" s="11">
        <f>IF(COUNTIF($F148:O148,AN65)&gt;0,AN65+(0.000001*Q$95),AN65)</f>
        <v>8E-06</v>
      </c>
      <c r="R148" s="11">
        <f>IF(COUNTIF($F148:Q148,AR65)&gt;0,AR65+(0.000001*R$95),AR65)</f>
        <v>9E-06</v>
      </c>
      <c r="S148" s="11">
        <f>IF(COUNTIF($F148:R148,AV65)&gt;0,AV65+(0.000001*S$95),AV65)</f>
        <v>9.999999999999999E-06</v>
      </c>
      <c r="T148" s="11"/>
      <c r="U148" s="11"/>
      <c r="V148" s="11">
        <f>IF(COUNTIF($F148:S148,AZ65)&gt;0,AZ65+(0.000001*V$95),AZ65)</f>
        <v>1.1E-05</v>
      </c>
      <c r="W148" s="11">
        <f>IF(COUNTIF($F148:V148,BD65)&gt;0,BD65+(0.000001*W$95),BD65)</f>
        <v>1.2E-05</v>
      </c>
      <c r="X148" s="11">
        <f>IF(COUNTIF($F148:W148,BH65)&gt;0,BH65+(0.000001*X$95),BH65)</f>
        <v>1.3E-05</v>
      </c>
      <c r="Y148" s="11"/>
      <c r="Z148" s="11">
        <f>IF(COUNTIF($F148:X148,BL65)&gt;0,BL65+(0.000001*Z$95),BL65)</f>
        <v>1.4E-05</v>
      </c>
      <c r="AA148" s="11">
        <f>IF(COUNTIF($F148:Z148,BP65)&gt;0,BP65+(0.000001*AA$95),BP65)</f>
        <v>1.4999999999999999E-05</v>
      </c>
      <c r="AB148" s="8"/>
      <c r="AC148" s="8"/>
      <c r="AD148" s="8">
        <f t="shared" si="107"/>
        <v>0</v>
      </c>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row>
    <row r="149" spans="1:70" ht="12.75" hidden="1">
      <c r="A149" s="6">
        <f t="shared" si="100"/>
        <v>54</v>
      </c>
      <c r="B149" s="9">
        <f>IF(B66&gt;0,B66,"")</f>
      </c>
      <c r="C149" s="30">
        <f>IF(C66&gt;0,C66,"")</f>
      </c>
      <c r="D149" s="35">
        <f>IF(D66&gt;0,D66,"")</f>
      </c>
      <c r="E149" s="10">
        <f t="shared" si="104"/>
        <v>0.000119</v>
      </c>
      <c r="F149" s="11">
        <f t="shared" si="105"/>
        <v>0</v>
      </c>
      <c r="G149" s="11"/>
      <c r="H149" s="11">
        <f t="shared" si="109"/>
        <v>2E-06</v>
      </c>
      <c r="I149" s="11"/>
      <c r="J149" s="11">
        <f t="shared" si="111"/>
        <v>3E-06</v>
      </c>
      <c r="K149" s="11">
        <f t="shared" si="110"/>
        <v>4E-06</v>
      </c>
      <c r="L149" s="11"/>
      <c r="M149" s="11">
        <f>IF(COUNTIF($F149:K149,AB66)&gt;0,AB66+(0.000001*M$95),AB66)</f>
        <v>4.9999999999999996E-06</v>
      </c>
      <c r="N149" s="11">
        <f>IF(COUNTIF($F149:M149,AF66)&gt;0,AF66+(0.000001*N$95),AF66)</f>
        <v>6E-06</v>
      </c>
      <c r="O149" s="11">
        <f>IF(COUNTIF($F149:N149,AJ66)&gt;0,AJ66+(0.000001*O$95),AJ66)</f>
        <v>7E-06</v>
      </c>
      <c r="P149" s="11"/>
      <c r="Q149" s="11">
        <f>IF(COUNTIF($F149:O149,AN66)&gt;0,AN66+(0.000001*Q$95),AN66)</f>
        <v>8E-06</v>
      </c>
      <c r="R149" s="11">
        <f>IF(COUNTIF($F149:Q149,AR66)&gt;0,AR66+(0.000001*R$95),AR66)</f>
        <v>9E-06</v>
      </c>
      <c r="S149" s="11">
        <f>IF(COUNTIF($F149:R149,AV66)&gt;0,AV66+(0.000001*S$95),AV66)</f>
        <v>9.999999999999999E-06</v>
      </c>
      <c r="T149" s="11"/>
      <c r="U149" s="11"/>
      <c r="V149" s="11">
        <f>IF(COUNTIF($F149:S149,AZ66)&gt;0,AZ66+(0.000001*V$95),AZ66)</f>
        <v>1.1E-05</v>
      </c>
      <c r="W149" s="11">
        <f>IF(COUNTIF($F149:V149,BD66)&gt;0,BD66+(0.000001*W$95),BD66)</f>
        <v>1.2E-05</v>
      </c>
      <c r="X149" s="11">
        <f>IF(COUNTIF($F149:W149,BH66)&gt;0,BH66+(0.000001*X$95),BH66)</f>
        <v>1.3E-05</v>
      </c>
      <c r="Y149" s="11"/>
      <c r="Z149" s="11">
        <f>IF(COUNTIF($F149:X149,BL66)&gt;0,BL66+(0.000001*Z$95),BL66)</f>
        <v>1.4E-05</v>
      </c>
      <c r="AA149" s="11">
        <f>IF(COUNTIF($F149:Z149,BP66)&gt;0,BP66+(0.000001*AA$95),BP66)</f>
        <v>1.4999999999999999E-05</v>
      </c>
      <c r="AB149" s="8"/>
      <c r="AC149" s="8"/>
      <c r="AD149" s="8">
        <f t="shared" si="107"/>
        <v>0</v>
      </c>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row>
    <row r="150" spans="1:70" ht="12.75" hidden="1">
      <c r="A150" s="6">
        <f t="shared" si="100"/>
        <v>55</v>
      </c>
      <c r="B150" s="9">
        <f aca="true" t="shared" si="113" ref="B150:D170">IF(B67&gt;0,B67,"")</f>
      </c>
      <c r="C150" s="30">
        <f t="shared" si="113"/>
      </c>
      <c r="D150" s="35">
        <f t="shared" si="113"/>
      </c>
      <c r="E150" s="10">
        <f t="shared" si="104"/>
        <v>0.000119</v>
      </c>
      <c r="F150" s="11">
        <f t="shared" si="105"/>
        <v>0</v>
      </c>
      <c r="G150" s="11"/>
      <c r="H150" s="11">
        <f t="shared" si="109"/>
        <v>2E-06</v>
      </c>
      <c r="I150" s="11"/>
      <c r="J150" s="11">
        <f t="shared" si="111"/>
        <v>3E-06</v>
      </c>
      <c r="K150" s="11">
        <f t="shared" si="110"/>
        <v>4E-06</v>
      </c>
      <c r="L150" s="11"/>
      <c r="M150" s="11">
        <f>IF(COUNTIF($F150:K150,AB67)&gt;0,AB67+(0.000001*M$95),AB67)</f>
        <v>4.9999999999999996E-06</v>
      </c>
      <c r="N150" s="11">
        <f>IF(COUNTIF($F150:M150,AF67)&gt;0,AF67+(0.000001*N$95),AF67)</f>
        <v>6E-06</v>
      </c>
      <c r="O150" s="11">
        <f>IF(COUNTIF($F150:N150,AJ67)&gt;0,AJ67+(0.000001*O$95),AJ67)</f>
        <v>7E-06</v>
      </c>
      <c r="P150" s="11"/>
      <c r="Q150" s="11">
        <f>IF(COUNTIF($F150:O150,AN67)&gt;0,AN67+(0.000001*Q$95),AN67)</f>
        <v>8E-06</v>
      </c>
      <c r="R150" s="11">
        <f>IF(COUNTIF($F150:Q150,AR67)&gt;0,AR67+(0.000001*R$95),AR67)</f>
        <v>9E-06</v>
      </c>
      <c r="S150" s="11">
        <f>IF(COUNTIF($F150:R150,AV67)&gt;0,AV67+(0.000001*S$95),AV67)</f>
        <v>9.999999999999999E-06</v>
      </c>
      <c r="T150" s="11"/>
      <c r="U150" s="11"/>
      <c r="V150" s="11">
        <f>IF(COUNTIF($F150:S150,AZ67)&gt;0,AZ67+(0.000001*V$95),AZ67)</f>
        <v>1.1E-05</v>
      </c>
      <c r="W150" s="11">
        <f>IF(COUNTIF($F150:V150,BD67)&gt;0,BD67+(0.000001*W$95),BD67)</f>
        <v>1.2E-05</v>
      </c>
      <c r="X150" s="11">
        <f>IF(COUNTIF($F150:W150,BH67)&gt;0,BH67+(0.000001*X$95),BH67)</f>
        <v>1.3E-05</v>
      </c>
      <c r="Y150" s="11"/>
      <c r="Z150" s="11">
        <f>IF(COUNTIF($F150:X150,BL67)&gt;0,BL67+(0.000001*Z$95),BL67)</f>
        <v>1.4E-05</v>
      </c>
      <c r="AA150" s="11">
        <f>IF(COUNTIF($F150:Z150,BP67)&gt;0,BP67+(0.000001*AA$95),BP67)</f>
        <v>1.4999999999999999E-05</v>
      </c>
      <c r="AB150" s="8"/>
      <c r="AC150" s="8"/>
      <c r="AD150" s="8">
        <f t="shared" si="107"/>
        <v>0</v>
      </c>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row>
    <row r="151" spans="1:70" ht="12.75" hidden="1">
      <c r="A151" s="6">
        <f t="shared" si="100"/>
        <v>56</v>
      </c>
      <c r="B151" s="9">
        <f t="shared" si="113"/>
      </c>
      <c r="C151" s="30">
        <f t="shared" si="113"/>
      </c>
      <c r="D151" s="35">
        <f t="shared" si="113"/>
      </c>
      <c r="E151" s="10">
        <f>SUM(F151:AA151)</f>
        <v>0.000119</v>
      </c>
      <c r="F151" s="11">
        <f aca="true" t="shared" si="114" ref="F151:F170">K68</f>
        <v>0</v>
      </c>
      <c r="G151" s="11"/>
      <c r="H151" s="11">
        <f t="shared" si="109"/>
        <v>2E-06</v>
      </c>
      <c r="I151" s="11"/>
      <c r="J151" s="11">
        <f t="shared" si="111"/>
        <v>3E-06</v>
      </c>
      <c r="K151" s="11">
        <f t="shared" si="110"/>
        <v>4E-06</v>
      </c>
      <c r="L151" s="11"/>
      <c r="M151" s="11">
        <f>IF(COUNTIF($F151:K151,AB68)&gt;0,AB68+(0.000001*M$95),AB68)</f>
        <v>4.9999999999999996E-06</v>
      </c>
      <c r="N151" s="11">
        <f>IF(COUNTIF($F151:M151,AF68)&gt;0,AF68+(0.000001*N$95),AF68)</f>
        <v>6E-06</v>
      </c>
      <c r="O151" s="11">
        <f>IF(COUNTIF($F151:N151,AJ68)&gt;0,AJ68+(0.000001*O$95),AJ68)</f>
        <v>7E-06</v>
      </c>
      <c r="P151" s="11"/>
      <c r="Q151" s="11">
        <f>IF(COUNTIF($F151:O151,AN68)&gt;0,AN68+(0.000001*Q$95),AN68)</f>
        <v>8E-06</v>
      </c>
      <c r="R151" s="11">
        <f>IF(COUNTIF($F151:Q151,AR68)&gt;0,AR68+(0.000001*R$95),AR68)</f>
        <v>9E-06</v>
      </c>
      <c r="S151" s="11">
        <f>IF(COUNTIF($F151:R151,AV68)&gt;0,AV68+(0.000001*S$95),AV68)</f>
        <v>9.999999999999999E-06</v>
      </c>
      <c r="T151" s="11"/>
      <c r="U151" s="11"/>
      <c r="V151" s="11">
        <f>IF(COUNTIF($F151:S151,AZ68)&gt;0,AZ68+(0.000001*V$95),AZ68)</f>
        <v>1.1E-05</v>
      </c>
      <c r="W151" s="11">
        <f>IF(COUNTIF($F151:V151,BD68)&gt;0,BD68+(0.000001*W$95),BD68)</f>
        <v>1.2E-05</v>
      </c>
      <c r="X151" s="11">
        <f>IF(COUNTIF($F151:W151,BH68)&gt;0,BH68+(0.000001*X$95),BH68)</f>
        <v>1.3E-05</v>
      </c>
      <c r="Y151" s="11"/>
      <c r="Z151" s="11">
        <f>IF(COUNTIF($F151:X151,BL68)&gt;0,BL68+(0.000001*Z$95),BL68)</f>
        <v>1.4E-05</v>
      </c>
      <c r="AA151" s="11">
        <f>IF(COUNTIF($F151:Z151,BP68)&gt;0,BP68+(0.000001*AA$95),BP68)</f>
        <v>1.4999999999999999E-05</v>
      </c>
      <c r="AB151" s="8"/>
      <c r="AC151" s="8"/>
      <c r="AD151" s="8">
        <f t="shared" si="107"/>
        <v>0</v>
      </c>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row>
    <row r="152" spans="1:70" ht="12.75" hidden="1">
      <c r="A152" s="6">
        <f t="shared" si="100"/>
        <v>57</v>
      </c>
      <c r="B152" s="9">
        <f t="shared" si="113"/>
      </c>
      <c r="C152" s="30">
        <f t="shared" si="113"/>
      </c>
      <c r="D152" s="35">
        <f t="shared" si="113"/>
      </c>
      <c r="E152" s="10">
        <f aca="true" t="shared" si="115" ref="E152:E170">SUM(F152:AA152)</f>
        <v>0.000119</v>
      </c>
      <c r="F152" s="11">
        <f t="shared" si="114"/>
        <v>0</v>
      </c>
      <c r="G152" s="11"/>
      <c r="H152" s="11">
        <f t="shared" si="109"/>
        <v>2E-06</v>
      </c>
      <c r="I152" s="11"/>
      <c r="J152" s="11">
        <f t="shared" si="111"/>
        <v>3E-06</v>
      </c>
      <c r="K152" s="11">
        <f t="shared" si="110"/>
        <v>4E-06</v>
      </c>
      <c r="L152" s="11"/>
      <c r="M152" s="11">
        <f>IF(COUNTIF($F152:K152,AB69)&gt;0,AB69+(0.000001*M$95),AB69)</f>
        <v>4.9999999999999996E-06</v>
      </c>
      <c r="N152" s="11">
        <f>IF(COUNTIF($F152:M152,AF69)&gt;0,AF69+(0.000001*N$95),AF69)</f>
        <v>6E-06</v>
      </c>
      <c r="O152" s="11">
        <f>IF(COUNTIF($F152:N152,AJ69)&gt;0,AJ69+(0.000001*O$95),AJ69)</f>
        <v>7E-06</v>
      </c>
      <c r="P152" s="11"/>
      <c r="Q152" s="11">
        <f>IF(COUNTIF($F152:O152,AN69)&gt;0,AN69+(0.000001*Q$95),AN69)</f>
        <v>8E-06</v>
      </c>
      <c r="R152" s="11">
        <f>IF(COUNTIF($F152:Q152,AR69)&gt;0,AR69+(0.000001*R$95),AR69)</f>
        <v>9E-06</v>
      </c>
      <c r="S152" s="11">
        <f>IF(COUNTIF($F152:R152,AV69)&gt;0,AV69+(0.000001*S$95),AV69)</f>
        <v>9.999999999999999E-06</v>
      </c>
      <c r="T152" s="11"/>
      <c r="U152" s="11"/>
      <c r="V152" s="11">
        <f>IF(COUNTIF($F152:S152,AZ69)&gt;0,AZ69+(0.000001*V$95),AZ69)</f>
        <v>1.1E-05</v>
      </c>
      <c r="W152" s="11">
        <f>IF(COUNTIF($F152:V152,BD69)&gt;0,BD69+(0.000001*W$95),BD69)</f>
        <v>1.2E-05</v>
      </c>
      <c r="X152" s="11">
        <f>IF(COUNTIF($F152:W152,BH69)&gt;0,BH69+(0.000001*X$95),BH69)</f>
        <v>1.3E-05</v>
      </c>
      <c r="Y152" s="11"/>
      <c r="Z152" s="11">
        <f>IF(COUNTIF($F152:X152,BL69)&gt;0,BL69+(0.000001*Z$95),BL69)</f>
        <v>1.4E-05</v>
      </c>
      <c r="AA152" s="11">
        <f>IF(COUNTIF($F152:Z152,BP69)&gt;0,BP69+(0.000001*AA$95),BP69)</f>
        <v>1.4999999999999999E-05</v>
      </c>
      <c r="AB152" s="8"/>
      <c r="AC152" s="8"/>
      <c r="AD152" s="8">
        <f t="shared" si="107"/>
        <v>0</v>
      </c>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row>
    <row r="153" spans="1:70" ht="12.75" hidden="1">
      <c r="A153" s="6">
        <f t="shared" si="100"/>
        <v>58</v>
      </c>
      <c r="B153" s="9">
        <f t="shared" si="113"/>
      </c>
      <c r="C153" s="30">
        <f t="shared" si="113"/>
      </c>
      <c r="D153" s="35">
        <f t="shared" si="113"/>
      </c>
      <c r="E153" s="10">
        <f t="shared" si="115"/>
        <v>0.000119</v>
      </c>
      <c r="F153" s="11">
        <f t="shared" si="114"/>
        <v>0</v>
      </c>
      <c r="G153" s="11"/>
      <c r="H153" s="11">
        <f t="shared" si="109"/>
        <v>2E-06</v>
      </c>
      <c r="I153" s="11"/>
      <c r="J153" s="11">
        <f t="shared" si="111"/>
        <v>3E-06</v>
      </c>
      <c r="K153" s="11">
        <f t="shared" si="110"/>
        <v>4E-06</v>
      </c>
      <c r="L153" s="11"/>
      <c r="M153" s="11">
        <f>IF(COUNTIF($F153:K153,AB70)&gt;0,AB70+(0.000001*M$95),AB70)</f>
        <v>4.9999999999999996E-06</v>
      </c>
      <c r="N153" s="11">
        <f>IF(COUNTIF($F153:M153,AF70)&gt;0,AF70+(0.000001*N$95),AF70)</f>
        <v>6E-06</v>
      </c>
      <c r="O153" s="11">
        <f>IF(COUNTIF($F153:N153,AJ70)&gt;0,AJ70+(0.000001*O$95),AJ70)</f>
        <v>7E-06</v>
      </c>
      <c r="P153" s="11"/>
      <c r="Q153" s="11">
        <f>IF(COUNTIF($F153:O153,AN70)&gt;0,AN70+(0.000001*Q$95),AN70)</f>
        <v>8E-06</v>
      </c>
      <c r="R153" s="11">
        <f>IF(COUNTIF($F153:Q153,AR70)&gt;0,AR70+(0.000001*R$95),AR70)</f>
        <v>9E-06</v>
      </c>
      <c r="S153" s="11">
        <f>IF(COUNTIF($F153:R153,AV70)&gt;0,AV70+(0.000001*S$95),AV70)</f>
        <v>9.999999999999999E-06</v>
      </c>
      <c r="T153" s="11"/>
      <c r="U153" s="11"/>
      <c r="V153" s="11">
        <f>IF(COUNTIF($F153:S153,AZ70)&gt;0,AZ70+(0.000001*V$95),AZ70)</f>
        <v>1.1E-05</v>
      </c>
      <c r="W153" s="11">
        <f>IF(COUNTIF($F153:V153,BD70)&gt;0,BD70+(0.000001*W$95),BD70)</f>
        <v>1.2E-05</v>
      </c>
      <c r="X153" s="11">
        <f>IF(COUNTIF($F153:W153,BH70)&gt;0,BH70+(0.000001*X$95),BH70)</f>
        <v>1.3E-05</v>
      </c>
      <c r="Y153" s="11"/>
      <c r="Z153" s="11">
        <f>IF(COUNTIF($F153:X153,BL70)&gt;0,BL70+(0.000001*Z$95),BL70)</f>
        <v>1.4E-05</v>
      </c>
      <c r="AA153" s="11">
        <f>IF(COUNTIF($F153:Z153,BP70)&gt;0,BP70+(0.000001*AA$95),BP70)</f>
        <v>1.4999999999999999E-05</v>
      </c>
      <c r="AB153" s="8"/>
      <c r="AC153" s="8"/>
      <c r="AD153" s="8">
        <f t="shared" si="107"/>
        <v>0</v>
      </c>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row>
    <row r="154" spans="1:70" ht="12.75" hidden="1">
      <c r="A154" s="6">
        <f t="shared" si="100"/>
        <v>59</v>
      </c>
      <c r="B154" s="9">
        <f t="shared" si="113"/>
      </c>
      <c r="C154" s="30">
        <f t="shared" si="113"/>
      </c>
      <c r="D154" s="35">
        <f t="shared" si="113"/>
      </c>
      <c r="E154" s="10">
        <f t="shared" si="115"/>
        <v>0.000119</v>
      </c>
      <c r="F154" s="11">
        <f t="shared" si="114"/>
        <v>0</v>
      </c>
      <c r="G154" s="11"/>
      <c r="H154" s="11">
        <f t="shared" si="109"/>
        <v>2E-06</v>
      </c>
      <c r="I154" s="11"/>
      <c r="J154" s="11">
        <f t="shared" si="111"/>
        <v>3E-06</v>
      </c>
      <c r="K154" s="11">
        <f t="shared" si="110"/>
        <v>4E-06</v>
      </c>
      <c r="L154" s="11"/>
      <c r="M154" s="11">
        <f>IF(COUNTIF($F154:K154,AB71)&gt;0,AB71+(0.000001*M$95),AB71)</f>
        <v>4.9999999999999996E-06</v>
      </c>
      <c r="N154" s="11">
        <f>IF(COUNTIF($F154:M154,AF71)&gt;0,AF71+(0.000001*N$95),AF71)</f>
        <v>6E-06</v>
      </c>
      <c r="O154" s="11">
        <f>IF(COUNTIF($F154:N154,AJ71)&gt;0,AJ71+(0.000001*O$95),AJ71)</f>
        <v>7E-06</v>
      </c>
      <c r="P154" s="11"/>
      <c r="Q154" s="11">
        <f>IF(COUNTIF($F154:O154,AN71)&gt;0,AN71+(0.000001*Q$95),AN71)</f>
        <v>8E-06</v>
      </c>
      <c r="R154" s="11">
        <f>IF(COUNTIF($F154:Q154,AR71)&gt;0,AR71+(0.000001*R$95),AR71)</f>
        <v>9E-06</v>
      </c>
      <c r="S154" s="11">
        <f>IF(COUNTIF($F154:R154,AV71)&gt;0,AV71+(0.000001*S$95),AV71)</f>
        <v>9.999999999999999E-06</v>
      </c>
      <c r="T154" s="11"/>
      <c r="U154" s="11"/>
      <c r="V154" s="11">
        <f>IF(COUNTIF($F154:S154,AZ71)&gt;0,AZ71+(0.000001*V$95),AZ71)</f>
        <v>1.1E-05</v>
      </c>
      <c r="W154" s="11">
        <f>IF(COUNTIF($F154:V154,BD71)&gt;0,BD71+(0.000001*W$95),BD71)</f>
        <v>1.2E-05</v>
      </c>
      <c r="X154" s="11">
        <f>IF(COUNTIF($F154:W154,BH71)&gt;0,BH71+(0.000001*X$95),BH71)</f>
        <v>1.3E-05</v>
      </c>
      <c r="Y154" s="11"/>
      <c r="Z154" s="11">
        <f>IF(COUNTIF($F154:X154,BL71)&gt;0,BL71+(0.000001*Z$95),BL71)</f>
        <v>1.4E-05</v>
      </c>
      <c r="AA154" s="11">
        <f>IF(COUNTIF($F154:Z154,BP71)&gt;0,BP71+(0.000001*AA$95),BP71)</f>
        <v>1.4999999999999999E-05</v>
      </c>
      <c r="AB154" s="8"/>
      <c r="AC154" s="8"/>
      <c r="AD154" s="8">
        <f t="shared" si="107"/>
        <v>0</v>
      </c>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row>
    <row r="155" spans="1:70" ht="12.75" hidden="1">
      <c r="A155" s="6">
        <f t="shared" si="100"/>
        <v>60</v>
      </c>
      <c r="B155" s="9">
        <f t="shared" si="113"/>
      </c>
      <c r="C155" s="30">
        <f t="shared" si="113"/>
      </c>
      <c r="D155" s="35">
        <f t="shared" si="113"/>
      </c>
      <c r="E155" s="10">
        <f t="shared" si="115"/>
        <v>0.000119</v>
      </c>
      <c r="F155" s="11">
        <f t="shared" si="114"/>
        <v>0</v>
      </c>
      <c r="G155" s="11"/>
      <c r="H155" s="11">
        <f t="shared" si="109"/>
        <v>2E-06</v>
      </c>
      <c r="I155" s="11"/>
      <c r="J155" s="11">
        <f t="shared" si="111"/>
        <v>3E-06</v>
      </c>
      <c r="K155" s="11">
        <f t="shared" si="110"/>
        <v>4E-06</v>
      </c>
      <c r="L155" s="11"/>
      <c r="M155" s="11">
        <f>IF(COUNTIF($F155:K155,AB72)&gt;0,AB72+(0.000001*M$95),AB72)</f>
        <v>4.9999999999999996E-06</v>
      </c>
      <c r="N155" s="11">
        <f>IF(COUNTIF($F155:M155,AF72)&gt;0,AF72+(0.000001*N$95),AF72)</f>
        <v>6E-06</v>
      </c>
      <c r="O155" s="11">
        <f>IF(COUNTIF($F155:N155,AJ72)&gt;0,AJ72+(0.000001*O$95),AJ72)</f>
        <v>7E-06</v>
      </c>
      <c r="P155" s="11"/>
      <c r="Q155" s="11">
        <f>IF(COUNTIF($F155:O155,AN72)&gt;0,AN72+(0.000001*Q$95),AN72)</f>
        <v>8E-06</v>
      </c>
      <c r="R155" s="11">
        <f>IF(COUNTIF($F155:Q155,AR72)&gt;0,AR72+(0.000001*R$95),AR72)</f>
        <v>9E-06</v>
      </c>
      <c r="S155" s="11">
        <f>IF(COUNTIF($F155:R155,AV72)&gt;0,AV72+(0.000001*S$95),AV72)</f>
        <v>9.999999999999999E-06</v>
      </c>
      <c r="T155" s="11"/>
      <c r="U155" s="11"/>
      <c r="V155" s="11">
        <f>IF(COUNTIF($F155:S155,AZ72)&gt;0,AZ72+(0.000001*V$95),AZ72)</f>
        <v>1.1E-05</v>
      </c>
      <c r="W155" s="11">
        <f>IF(COUNTIF($F155:V155,BD72)&gt;0,BD72+(0.000001*W$95),BD72)</f>
        <v>1.2E-05</v>
      </c>
      <c r="X155" s="11">
        <f>IF(COUNTIF($F155:W155,BH72)&gt;0,BH72+(0.000001*X$95),BH72)</f>
        <v>1.3E-05</v>
      </c>
      <c r="Y155" s="11"/>
      <c r="Z155" s="11">
        <f>IF(COUNTIF($F155:X155,BL72)&gt;0,BL72+(0.000001*Z$95),BL72)</f>
        <v>1.4E-05</v>
      </c>
      <c r="AA155" s="11">
        <f>IF(COUNTIF($F155:Z155,BP72)&gt;0,BP72+(0.000001*AA$95),BP72)</f>
        <v>1.4999999999999999E-05</v>
      </c>
      <c r="AB155" s="8"/>
      <c r="AC155" s="8"/>
      <c r="AD155" s="8">
        <f t="shared" si="107"/>
        <v>0</v>
      </c>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row>
    <row r="156" spans="1:70" ht="12.75" hidden="1">
      <c r="A156" s="6">
        <f t="shared" si="100"/>
        <v>61</v>
      </c>
      <c r="B156" s="9">
        <f t="shared" si="113"/>
      </c>
      <c r="C156" s="30">
        <f t="shared" si="113"/>
      </c>
      <c r="D156" s="35">
        <f t="shared" si="113"/>
      </c>
      <c r="E156" s="10">
        <f t="shared" si="115"/>
        <v>0.000119</v>
      </c>
      <c r="F156" s="11">
        <f t="shared" si="114"/>
        <v>0</v>
      </c>
      <c r="G156" s="11"/>
      <c r="H156" s="11">
        <f t="shared" si="109"/>
        <v>2E-06</v>
      </c>
      <c r="I156" s="11"/>
      <c r="J156" s="11">
        <f t="shared" si="111"/>
        <v>3E-06</v>
      </c>
      <c r="K156" s="11">
        <f t="shared" si="110"/>
        <v>4E-06</v>
      </c>
      <c r="L156" s="11"/>
      <c r="M156" s="11">
        <f>IF(COUNTIF($F156:K156,AB73)&gt;0,AB73+(0.000001*M$95),AB73)</f>
        <v>4.9999999999999996E-06</v>
      </c>
      <c r="N156" s="11">
        <f>IF(COUNTIF($F156:M156,AF73)&gt;0,AF73+(0.000001*N$95),AF73)</f>
        <v>6E-06</v>
      </c>
      <c r="O156" s="11">
        <f>IF(COUNTIF($F156:N156,AJ73)&gt;0,AJ73+(0.000001*O$95),AJ73)</f>
        <v>7E-06</v>
      </c>
      <c r="P156" s="11"/>
      <c r="Q156" s="11">
        <f>IF(COUNTIF($F156:O156,AN73)&gt;0,AN73+(0.000001*Q$95),AN73)</f>
        <v>8E-06</v>
      </c>
      <c r="R156" s="11">
        <f>IF(COUNTIF($F156:Q156,AR73)&gt;0,AR73+(0.000001*R$95),AR73)</f>
        <v>9E-06</v>
      </c>
      <c r="S156" s="11">
        <f>IF(COUNTIF($F156:R156,AV73)&gt;0,AV73+(0.000001*S$95),AV73)</f>
        <v>9.999999999999999E-06</v>
      </c>
      <c r="T156" s="11"/>
      <c r="U156" s="11"/>
      <c r="V156" s="11">
        <f>IF(COUNTIF($F156:S156,AZ73)&gt;0,AZ73+(0.000001*V$95),AZ73)</f>
        <v>1.1E-05</v>
      </c>
      <c r="W156" s="11">
        <f>IF(COUNTIF($F156:V156,BD73)&gt;0,BD73+(0.000001*W$95),BD73)</f>
        <v>1.2E-05</v>
      </c>
      <c r="X156" s="11">
        <f>IF(COUNTIF($F156:W156,BH73)&gt;0,BH73+(0.000001*X$95),BH73)</f>
        <v>1.3E-05</v>
      </c>
      <c r="Y156" s="11"/>
      <c r="Z156" s="11">
        <f>IF(COUNTIF($F156:X156,BL73)&gt;0,BL73+(0.000001*Z$95),BL73)</f>
        <v>1.4E-05</v>
      </c>
      <c r="AA156" s="11">
        <f>IF(COUNTIF($F156:Z156,BP73)&gt;0,BP73+(0.000001*AA$95),BP73)</f>
        <v>1.4999999999999999E-05</v>
      </c>
      <c r="AB156" s="8"/>
      <c r="AC156" s="8"/>
      <c r="AD156" s="8">
        <f t="shared" si="107"/>
        <v>0</v>
      </c>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row>
    <row r="157" spans="1:70" ht="12.75" hidden="1">
      <c r="A157" s="6">
        <f t="shared" si="100"/>
        <v>62</v>
      </c>
      <c r="B157" s="9">
        <f t="shared" si="113"/>
      </c>
      <c r="C157" s="30">
        <f t="shared" si="113"/>
      </c>
      <c r="D157" s="35">
        <f t="shared" si="113"/>
      </c>
      <c r="E157" s="10">
        <f t="shared" si="115"/>
        <v>0.000119</v>
      </c>
      <c r="F157" s="11">
        <f t="shared" si="114"/>
        <v>0</v>
      </c>
      <c r="G157" s="11"/>
      <c r="H157" s="11">
        <f t="shared" si="109"/>
        <v>2E-06</v>
      </c>
      <c r="I157" s="11"/>
      <c r="J157" s="11">
        <f t="shared" si="111"/>
        <v>3E-06</v>
      </c>
      <c r="K157" s="11">
        <f t="shared" si="110"/>
        <v>4E-06</v>
      </c>
      <c r="L157" s="11"/>
      <c r="M157" s="11">
        <f>IF(COUNTIF($F157:K157,AB74)&gt;0,AB74+(0.000001*M$95),AB74)</f>
        <v>4.9999999999999996E-06</v>
      </c>
      <c r="N157" s="11">
        <f>IF(COUNTIF($F157:M157,AF74)&gt;0,AF74+(0.000001*N$95),AF74)</f>
        <v>6E-06</v>
      </c>
      <c r="O157" s="11">
        <f>IF(COUNTIF($F157:N157,AJ74)&gt;0,AJ74+(0.000001*O$95),AJ74)</f>
        <v>7E-06</v>
      </c>
      <c r="P157" s="11"/>
      <c r="Q157" s="11">
        <f>IF(COUNTIF($F157:O157,AN74)&gt;0,AN74+(0.000001*Q$95),AN74)</f>
        <v>8E-06</v>
      </c>
      <c r="R157" s="11">
        <f>IF(COUNTIF($F157:Q157,AR74)&gt;0,AR74+(0.000001*R$95),AR74)</f>
        <v>9E-06</v>
      </c>
      <c r="S157" s="11">
        <f>IF(COUNTIF($F157:R157,AV74)&gt;0,AV74+(0.000001*S$95),AV74)</f>
        <v>9.999999999999999E-06</v>
      </c>
      <c r="T157" s="11"/>
      <c r="U157" s="11"/>
      <c r="V157" s="11">
        <f>IF(COUNTIF($F157:S157,AZ74)&gt;0,AZ74+(0.000001*V$95),AZ74)</f>
        <v>1.1E-05</v>
      </c>
      <c r="W157" s="11">
        <f>IF(COUNTIF($F157:V157,BD74)&gt;0,BD74+(0.000001*W$95),BD74)</f>
        <v>1.2E-05</v>
      </c>
      <c r="X157" s="11">
        <f>IF(COUNTIF($F157:W157,BH74)&gt;0,BH74+(0.000001*X$95),BH74)</f>
        <v>1.3E-05</v>
      </c>
      <c r="Y157" s="11"/>
      <c r="Z157" s="11">
        <f>IF(COUNTIF($F157:X157,BL74)&gt;0,BL74+(0.000001*Z$95),BL74)</f>
        <v>1.4E-05</v>
      </c>
      <c r="AA157" s="11">
        <f>IF(COUNTIF($F157:Z157,BP74)&gt;0,BP74+(0.000001*AA$95),BP74)</f>
        <v>1.4999999999999999E-05</v>
      </c>
      <c r="AB157" s="8"/>
      <c r="AC157" s="8"/>
      <c r="AD157" s="8">
        <f t="shared" si="107"/>
        <v>0</v>
      </c>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row>
    <row r="158" spans="1:70" ht="12.75" hidden="1">
      <c r="A158" s="6">
        <f t="shared" si="100"/>
        <v>63</v>
      </c>
      <c r="B158" s="9">
        <f t="shared" si="113"/>
      </c>
      <c r="C158" s="30">
        <f t="shared" si="113"/>
      </c>
      <c r="D158" s="35">
        <f t="shared" si="113"/>
      </c>
      <c r="E158" s="10">
        <f t="shared" si="115"/>
        <v>0.000119</v>
      </c>
      <c r="F158" s="11">
        <f t="shared" si="114"/>
        <v>0</v>
      </c>
      <c r="G158" s="11"/>
      <c r="H158" s="11">
        <f t="shared" si="109"/>
        <v>2E-06</v>
      </c>
      <c r="I158" s="11"/>
      <c r="J158" s="11">
        <f t="shared" si="111"/>
        <v>3E-06</v>
      </c>
      <c r="K158" s="11">
        <f t="shared" si="110"/>
        <v>4E-06</v>
      </c>
      <c r="L158" s="11"/>
      <c r="M158" s="11">
        <f>IF(COUNTIF($F158:K158,AB75)&gt;0,AB75+(0.000001*M$95),AB75)</f>
        <v>4.9999999999999996E-06</v>
      </c>
      <c r="N158" s="11">
        <f>IF(COUNTIF($F158:M158,AF75)&gt;0,AF75+(0.000001*N$95),AF75)</f>
        <v>6E-06</v>
      </c>
      <c r="O158" s="11">
        <f>IF(COUNTIF($F158:N158,AJ75)&gt;0,AJ75+(0.000001*O$95),AJ75)</f>
        <v>7E-06</v>
      </c>
      <c r="P158" s="11"/>
      <c r="Q158" s="11">
        <f>IF(COUNTIF($F158:O158,AN75)&gt;0,AN75+(0.000001*Q$95),AN75)</f>
        <v>8E-06</v>
      </c>
      <c r="R158" s="11">
        <f>IF(COUNTIF($F158:Q158,AR75)&gt;0,AR75+(0.000001*R$95),AR75)</f>
        <v>9E-06</v>
      </c>
      <c r="S158" s="11">
        <f>IF(COUNTIF($F158:R158,AV75)&gt;0,AV75+(0.000001*S$95),AV75)</f>
        <v>9.999999999999999E-06</v>
      </c>
      <c r="T158" s="11"/>
      <c r="U158" s="11"/>
      <c r="V158" s="11">
        <f>IF(COUNTIF($F158:S158,AZ75)&gt;0,AZ75+(0.000001*V$95),AZ75)</f>
        <v>1.1E-05</v>
      </c>
      <c r="W158" s="11">
        <f>IF(COUNTIF($F158:V158,BD75)&gt;0,BD75+(0.000001*W$95),BD75)</f>
        <v>1.2E-05</v>
      </c>
      <c r="X158" s="11">
        <f>IF(COUNTIF($F158:W158,BH75)&gt;0,BH75+(0.000001*X$95),BH75)</f>
        <v>1.3E-05</v>
      </c>
      <c r="Y158" s="11"/>
      <c r="Z158" s="11">
        <f>IF(COUNTIF($F158:X158,BL75)&gt;0,BL75+(0.000001*Z$95),BL75)</f>
        <v>1.4E-05</v>
      </c>
      <c r="AA158" s="11">
        <f>IF(COUNTIF($F158:Z158,BP75)&gt;0,BP75+(0.000001*AA$95),BP75)</f>
        <v>1.4999999999999999E-05</v>
      </c>
      <c r="AB158" s="8"/>
      <c r="AC158" s="8"/>
      <c r="AD158" s="8">
        <f t="shared" si="107"/>
        <v>0</v>
      </c>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row>
    <row r="159" spans="1:70" ht="12.75" hidden="1">
      <c r="A159" s="6">
        <f t="shared" si="100"/>
        <v>64</v>
      </c>
      <c r="B159" s="9">
        <f t="shared" si="113"/>
      </c>
      <c r="C159" s="30">
        <f t="shared" si="113"/>
      </c>
      <c r="D159" s="35">
        <f t="shared" si="113"/>
      </c>
      <c r="E159" s="10">
        <f t="shared" si="115"/>
        <v>0.000119</v>
      </c>
      <c r="F159" s="11">
        <f t="shared" si="114"/>
        <v>0</v>
      </c>
      <c r="G159" s="11"/>
      <c r="H159" s="11">
        <f t="shared" si="109"/>
        <v>2E-06</v>
      </c>
      <c r="I159" s="11"/>
      <c r="J159" s="11">
        <f t="shared" si="111"/>
        <v>3E-06</v>
      </c>
      <c r="K159" s="11">
        <f t="shared" si="110"/>
        <v>4E-06</v>
      </c>
      <c r="L159" s="11"/>
      <c r="M159" s="11">
        <f>IF(COUNTIF($F159:K159,AB76)&gt;0,AB76+(0.000001*M$95),AB76)</f>
        <v>4.9999999999999996E-06</v>
      </c>
      <c r="N159" s="11">
        <f>IF(COUNTIF($F159:M159,AF76)&gt;0,AF76+(0.000001*N$95),AF76)</f>
        <v>6E-06</v>
      </c>
      <c r="O159" s="11">
        <f>IF(COUNTIF($F159:N159,AJ76)&gt;0,AJ76+(0.000001*O$95),AJ76)</f>
        <v>7E-06</v>
      </c>
      <c r="P159" s="11"/>
      <c r="Q159" s="11">
        <f>IF(COUNTIF($F159:O159,AN76)&gt;0,AN76+(0.000001*Q$95),AN76)</f>
        <v>8E-06</v>
      </c>
      <c r="R159" s="11">
        <f>IF(COUNTIF($F159:Q159,AR76)&gt;0,AR76+(0.000001*R$95),AR76)</f>
        <v>9E-06</v>
      </c>
      <c r="S159" s="11">
        <f>IF(COUNTIF($F159:R159,AV76)&gt;0,AV76+(0.000001*S$95),AV76)</f>
        <v>9.999999999999999E-06</v>
      </c>
      <c r="T159" s="11"/>
      <c r="U159" s="11"/>
      <c r="V159" s="11">
        <f>IF(COUNTIF($F159:S159,AZ76)&gt;0,AZ76+(0.000001*V$95),AZ76)</f>
        <v>1.1E-05</v>
      </c>
      <c r="W159" s="11">
        <f>IF(COUNTIF($F159:V159,BD76)&gt;0,BD76+(0.000001*W$95),BD76)</f>
        <v>1.2E-05</v>
      </c>
      <c r="X159" s="11">
        <f>IF(COUNTIF($F159:W159,BH76)&gt;0,BH76+(0.000001*X$95),BH76)</f>
        <v>1.3E-05</v>
      </c>
      <c r="Y159" s="11"/>
      <c r="Z159" s="11">
        <f>IF(COUNTIF($F159:X159,BL76)&gt;0,BL76+(0.000001*Z$95),BL76)</f>
        <v>1.4E-05</v>
      </c>
      <c r="AA159" s="11">
        <f>IF(COUNTIF($F159:Z159,BP76)&gt;0,BP76+(0.000001*AA$95),BP76)</f>
        <v>1.4999999999999999E-05</v>
      </c>
      <c r="AB159" s="8"/>
      <c r="AC159" s="8"/>
      <c r="AD159" s="8">
        <f t="shared" si="107"/>
        <v>0</v>
      </c>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row>
    <row r="160" spans="1:70" ht="12.75" hidden="1">
      <c r="A160" s="6">
        <f t="shared" si="100"/>
        <v>65</v>
      </c>
      <c r="B160" s="9">
        <f t="shared" si="113"/>
      </c>
      <c r="C160" s="30">
        <f t="shared" si="113"/>
      </c>
      <c r="D160" s="35">
        <f t="shared" si="113"/>
      </c>
      <c r="E160" s="10">
        <f t="shared" si="115"/>
        <v>0.000119</v>
      </c>
      <c r="F160" s="11">
        <f t="shared" si="114"/>
        <v>0</v>
      </c>
      <c r="G160" s="11"/>
      <c r="H160" s="11">
        <f aca="true" t="shared" si="116" ref="H160:H170">IF(O77=F160,O77+(0.000001*$H$95),O77)</f>
        <v>2E-06</v>
      </c>
      <c r="I160" s="11"/>
      <c r="J160" s="11">
        <f t="shared" si="111"/>
        <v>3E-06</v>
      </c>
      <c r="K160" s="11">
        <f aca="true" t="shared" si="117" ref="K160:K170">IF(COUNTIF(F160:J160,X77)&gt;0,X77+(0.000001*K$95),X77)</f>
        <v>4E-06</v>
      </c>
      <c r="L160" s="11"/>
      <c r="M160" s="11">
        <f>IF(COUNTIF($F160:K160,AB77)&gt;0,AB77+(0.000001*M$95),AB77)</f>
        <v>4.9999999999999996E-06</v>
      </c>
      <c r="N160" s="11">
        <f>IF(COUNTIF($F160:M160,AF77)&gt;0,AF77+(0.000001*N$95),AF77)</f>
        <v>6E-06</v>
      </c>
      <c r="O160" s="11">
        <f>IF(COUNTIF($F160:N160,AJ77)&gt;0,AJ77+(0.000001*O$95),AJ77)</f>
        <v>7E-06</v>
      </c>
      <c r="P160" s="11"/>
      <c r="Q160" s="11">
        <f>IF(COUNTIF($F160:O160,AN77)&gt;0,AN77+(0.000001*Q$95),AN77)</f>
        <v>8E-06</v>
      </c>
      <c r="R160" s="11">
        <f>IF(COUNTIF($F160:Q160,AR77)&gt;0,AR77+(0.000001*R$95),AR77)</f>
        <v>9E-06</v>
      </c>
      <c r="S160" s="11">
        <f>IF(COUNTIF($F160:R160,AV77)&gt;0,AV77+(0.000001*S$95),AV77)</f>
        <v>9.999999999999999E-06</v>
      </c>
      <c r="T160" s="11"/>
      <c r="U160" s="11"/>
      <c r="V160" s="11">
        <f>IF(COUNTIF($F160:S160,AZ77)&gt;0,AZ77+(0.000001*V$95),AZ77)</f>
        <v>1.1E-05</v>
      </c>
      <c r="W160" s="11">
        <f>IF(COUNTIF($F160:V160,BD77)&gt;0,BD77+(0.000001*W$95),BD77)</f>
        <v>1.2E-05</v>
      </c>
      <c r="X160" s="11">
        <f>IF(COUNTIF($F160:W160,BH77)&gt;0,BH77+(0.000001*X$95),BH77)</f>
        <v>1.3E-05</v>
      </c>
      <c r="Y160" s="11"/>
      <c r="Z160" s="11">
        <f>IF(COUNTIF($F160:X160,BL77)&gt;0,BL77+(0.000001*Z$95),BL77)</f>
        <v>1.4E-05</v>
      </c>
      <c r="AA160" s="11">
        <f>IF(COUNTIF($F160:Z160,BP77)&gt;0,BP77+(0.000001*AA$95),BP77)</f>
        <v>1.4999999999999999E-05</v>
      </c>
      <c r="AB160" s="8"/>
      <c r="AC160" s="8"/>
      <c r="AD160" s="8">
        <f t="shared" si="107"/>
        <v>0</v>
      </c>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row>
    <row r="161" spans="1:70" ht="12.75" hidden="1">
      <c r="A161" s="6">
        <f aca="true" t="shared" si="118" ref="A161:A170">A78</f>
        <v>66</v>
      </c>
      <c r="B161" s="9">
        <f t="shared" si="113"/>
      </c>
      <c r="C161" s="30">
        <f t="shared" si="113"/>
      </c>
      <c r="D161" s="35">
        <f t="shared" si="113"/>
      </c>
      <c r="E161" s="10">
        <f t="shared" si="115"/>
        <v>0.000119</v>
      </c>
      <c r="F161" s="11">
        <f t="shared" si="114"/>
        <v>0</v>
      </c>
      <c r="G161" s="11"/>
      <c r="H161" s="11">
        <f t="shared" si="116"/>
        <v>2E-06</v>
      </c>
      <c r="I161" s="11"/>
      <c r="J161" s="11">
        <f aca="true" t="shared" si="119" ref="J161:J170">IF(COUNTIF(F161:H161,S78)&gt;0,S78+(0.000001*$J$95),S78)</f>
        <v>3E-06</v>
      </c>
      <c r="K161" s="11">
        <f t="shared" si="117"/>
        <v>4E-06</v>
      </c>
      <c r="L161" s="11"/>
      <c r="M161" s="11">
        <f>IF(COUNTIF($F161:K161,AB78)&gt;0,AB78+(0.000001*M$95),AB78)</f>
        <v>4.9999999999999996E-06</v>
      </c>
      <c r="N161" s="11">
        <f>IF(COUNTIF($F161:M161,AF78)&gt;0,AF78+(0.000001*N$95),AF78)</f>
        <v>6E-06</v>
      </c>
      <c r="O161" s="11">
        <f>IF(COUNTIF($F161:N161,AJ78)&gt;0,AJ78+(0.000001*O$95),AJ78)</f>
        <v>7E-06</v>
      </c>
      <c r="P161" s="11"/>
      <c r="Q161" s="11">
        <f>IF(COUNTIF($F161:O161,AN78)&gt;0,AN78+(0.000001*Q$95),AN78)</f>
        <v>8E-06</v>
      </c>
      <c r="R161" s="11">
        <f>IF(COUNTIF($F161:Q161,AR78)&gt;0,AR78+(0.000001*R$95),AR78)</f>
        <v>9E-06</v>
      </c>
      <c r="S161" s="11">
        <f>IF(COUNTIF($F161:R161,AV78)&gt;0,AV78+(0.000001*S$95),AV78)</f>
        <v>9.999999999999999E-06</v>
      </c>
      <c r="T161" s="11"/>
      <c r="U161" s="11"/>
      <c r="V161" s="11">
        <f>IF(COUNTIF($F161:S161,AZ78)&gt;0,AZ78+(0.000001*V$95),AZ78)</f>
        <v>1.1E-05</v>
      </c>
      <c r="W161" s="11">
        <f>IF(COUNTIF($F161:V161,BD78)&gt;0,BD78+(0.000001*W$95),BD78)</f>
        <v>1.2E-05</v>
      </c>
      <c r="X161" s="11">
        <f>IF(COUNTIF($F161:W161,BH78)&gt;0,BH78+(0.000001*X$95),BH78)</f>
        <v>1.3E-05</v>
      </c>
      <c r="Y161" s="11"/>
      <c r="Z161" s="11">
        <f>IF(COUNTIF($F161:X161,BL78)&gt;0,BL78+(0.000001*Z$95),BL78)</f>
        <v>1.4E-05</v>
      </c>
      <c r="AA161" s="11">
        <f>IF(COUNTIF($F161:Z161,BP78)&gt;0,BP78+(0.000001*AA$95),BP78)</f>
        <v>1.4999999999999999E-05</v>
      </c>
      <c r="AB161" s="8"/>
      <c r="AC161" s="8"/>
      <c r="AD161" s="8">
        <f aca="true" t="shared" si="120" ref="AD161:AD170">COUNTIF($F161:$AA161,"&gt;0.01")</f>
        <v>0</v>
      </c>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row>
    <row r="162" spans="1:70" ht="12.75" hidden="1">
      <c r="A162" s="6">
        <f t="shared" si="118"/>
        <v>67</v>
      </c>
      <c r="B162" s="9">
        <f t="shared" si="113"/>
      </c>
      <c r="C162" s="30">
        <f t="shared" si="113"/>
      </c>
      <c r="D162" s="35">
        <f t="shared" si="113"/>
      </c>
      <c r="E162" s="10">
        <f t="shared" si="115"/>
        <v>0.000119</v>
      </c>
      <c r="F162" s="11">
        <f t="shared" si="114"/>
        <v>0</v>
      </c>
      <c r="G162" s="11"/>
      <c r="H162" s="11">
        <f t="shared" si="116"/>
        <v>2E-06</v>
      </c>
      <c r="I162" s="11"/>
      <c r="J162" s="11">
        <f t="shared" si="119"/>
        <v>3E-06</v>
      </c>
      <c r="K162" s="11">
        <f t="shared" si="117"/>
        <v>4E-06</v>
      </c>
      <c r="L162" s="11"/>
      <c r="M162" s="11">
        <f>IF(COUNTIF($F162:K162,AB79)&gt;0,AB79+(0.000001*M$95),AB79)</f>
        <v>4.9999999999999996E-06</v>
      </c>
      <c r="N162" s="11">
        <f>IF(COUNTIF($F162:M162,AF79)&gt;0,AF79+(0.000001*N$95),AF79)</f>
        <v>6E-06</v>
      </c>
      <c r="O162" s="11">
        <f>IF(COUNTIF($F162:N162,AJ79)&gt;0,AJ79+(0.000001*O$95),AJ79)</f>
        <v>7E-06</v>
      </c>
      <c r="P162" s="11"/>
      <c r="Q162" s="11">
        <f>IF(COUNTIF($F162:O162,AN79)&gt;0,AN79+(0.000001*Q$95),AN79)</f>
        <v>8E-06</v>
      </c>
      <c r="R162" s="11">
        <f>IF(COUNTIF($F162:Q162,AR79)&gt;0,AR79+(0.000001*R$95),AR79)</f>
        <v>9E-06</v>
      </c>
      <c r="S162" s="11">
        <f>IF(COUNTIF($F162:R162,AV79)&gt;0,AV79+(0.000001*S$95),AV79)</f>
        <v>9.999999999999999E-06</v>
      </c>
      <c r="T162" s="11"/>
      <c r="U162" s="11"/>
      <c r="V162" s="11">
        <f>IF(COUNTIF($F162:S162,AZ79)&gt;0,AZ79+(0.000001*V$95),AZ79)</f>
        <v>1.1E-05</v>
      </c>
      <c r="W162" s="11">
        <f>IF(COUNTIF($F162:V162,BD79)&gt;0,BD79+(0.000001*W$95),BD79)</f>
        <v>1.2E-05</v>
      </c>
      <c r="X162" s="11">
        <f>IF(COUNTIF($F162:W162,BH79)&gt;0,BH79+(0.000001*X$95),BH79)</f>
        <v>1.3E-05</v>
      </c>
      <c r="Y162" s="11"/>
      <c r="Z162" s="11">
        <f>IF(COUNTIF($F162:X162,BL79)&gt;0,BL79+(0.000001*Z$95),BL79)</f>
        <v>1.4E-05</v>
      </c>
      <c r="AA162" s="11">
        <f>IF(COUNTIF($F162:Z162,BP79)&gt;0,BP79+(0.000001*AA$95),BP79)</f>
        <v>1.4999999999999999E-05</v>
      </c>
      <c r="AB162" s="8"/>
      <c r="AC162" s="8"/>
      <c r="AD162" s="8">
        <f t="shared" si="120"/>
        <v>0</v>
      </c>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row>
    <row r="163" spans="1:70" ht="12.75" hidden="1">
      <c r="A163" s="6">
        <f t="shared" si="118"/>
        <v>68</v>
      </c>
      <c r="B163" s="9">
        <f t="shared" si="113"/>
      </c>
      <c r="C163" s="30">
        <f t="shared" si="113"/>
      </c>
      <c r="D163" s="35">
        <f t="shared" si="113"/>
      </c>
      <c r="E163" s="10">
        <f t="shared" si="115"/>
        <v>0.000119</v>
      </c>
      <c r="F163" s="11">
        <f t="shared" si="114"/>
        <v>0</v>
      </c>
      <c r="G163" s="11"/>
      <c r="H163" s="11">
        <f t="shared" si="116"/>
        <v>2E-06</v>
      </c>
      <c r="I163" s="11"/>
      <c r="J163" s="11">
        <f t="shared" si="119"/>
        <v>3E-06</v>
      </c>
      <c r="K163" s="11">
        <f t="shared" si="117"/>
        <v>4E-06</v>
      </c>
      <c r="L163" s="11"/>
      <c r="M163" s="11">
        <f>IF(COUNTIF($F163:K163,AB80)&gt;0,AB80+(0.000001*M$95),AB80)</f>
        <v>4.9999999999999996E-06</v>
      </c>
      <c r="N163" s="11">
        <f>IF(COUNTIF($F163:M163,AF80)&gt;0,AF80+(0.000001*N$95),AF80)</f>
        <v>6E-06</v>
      </c>
      <c r="O163" s="11">
        <f>IF(COUNTIF($F163:N163,AJ80)&gt;0,AJ80+(0.000001*O$95),AJ80)</f>
        <v>7E-06</v>
      </c>
      <c r="P163" s="11"/>
      <c r="Q163" s="11">
        <f>IF(COUNTIF($F163:O163,AN80)&gt;0,AN80+(0.000001*Q$95),AN80)</f>
        <v>8E-06</v>
      </c>
      <c r="R163" s="11">
        <f>IF(COUNTIF($F163:Q163,AR80)&gt;0,AR80+(0.000001*R$95),AR80)</f>
        <v>9E-06</v>
      </c>
      <c r="S163" s="11">
        <f>IF(COUNTIF($F163:R163,AV80)&gt;0,AV80+(0.000001*S$95),AV80)</f>
        <v>9.999999999999999E-06</v>
      </c>
      <c r="T163" s="11"/>
      <c r="U163" s="11"/>
      <c r="V163" s="11">
        <f>IF(COUNTIF($F163:S163,AZ80)&gt;0,AZ80+(0.000001*V$95),AZ80)</f>
        <v>1.1E-05</v>
      </c>
      <c r="W163" s="11">
        <f>IF(COUNTIF($F163:V163,BD80)&gt;0,BD80+(0.000001*W$95),BD80)</f>
        <v>1.2E-05</v>
      </c>
      <c r="X163" s="11">
        <f>IF(COUNTIF($F163:W163,BH80)&gt;0,BH80+(0.000001*X$95),BH80)</f>
        <v>1.3E-05</v>
      </c>
      <c r="Y163" s="11"/>
      <c r="Z163" s="11">
        <f>IF(COUNTIF($F163:X163,BL80)&gt;0,BL80+(0.000001*Z$95),BL80)</f>
        <v>1.4E-05</v>
      </c>
      <c r="AA163" s="11">
        <f>IF(COUNTIF($F163:Z163,BP80)&gt;0,BP80+(0.000001*AA$95),BP80)</f>
        <v>1.4999999999999999E-05</v>
      </c>
      <c r="AB163" s="8"/>
      <c r="AC163" s="8"/>
      <c r="AD163" s="8">
        <f t="shared" si="120"/>
        <v>0</v>
      </c>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row>
    <row r="164" spans="1:70" ht="12.75" hidden="1">
      <c r="A164" s="6">
        <f t="shared" si="118"/>
        <v>69</v>
      </c>
      <c r="B164" s="9">
        <f t="shared" si="113"/>
      </c>
      <c r="C164" s="30">
        <f t="shared" si="113"/>
      </c>
      <c r="D164" s="35">
        <f t="shared" si="113"/>
      </c>
      <c r="E164" s="10">
        <f t="shared" si="115"/>
        <v>0.000119</v>
      </c>
      <c r="F164" s="11">
        <f t="shared" si="114"/>
        <v>0</v>
      </c>
      <c r="G164" s="11"/>
      <c r="H164" s="11">
        <f t="shared" si="116"/>
        <v>2E-06</v>
      </c>
      <c r="I164" s="11"/>
      <c r="J164" s="11">
        <f t="shared" si="119"/>
        <v>3E-06</v>
      </c>
      <c r="K164" s="11">
        <f t="shared" si="117"/>
        <v>4E-06</v>
      </c>
      <c r="L164" s="11"/>
      <c r="M164" s="11">
        <f>IF(COUNTIF($F164:K164,AB81)&gt;0,AB81+(0.000001*M$95),AB81)</f>
        <v>4.9999999999999996E-06</v>
      </c>
      <c r="N164" s="11">
        <f>IF(COUNTIF($F164:M164,AF81)&gt;0,AF81+(0.000001*N$95),AF81)</f>
        <v>6E-06</v>
      </c>
      <c r="O164" s="11">
        <f>IF(COUNTIF($F164:N164,AJ81)&gt;0,AJ81+(0.000001*O$95),AJ81)</f>
        <v>7E-06</v>
      </c>
      <c r="P164" s="11"/>
      <c r="Q164" s="11">
        <f>IF(COUNTIF($F164:O164,AN81)&gt;0,AN81+(0.000001*Q$95),AN81)</f>
        <v>8E-06</v>
      </c>
      <c r="R164" s="11">
        <f>IF(COUNTIF($F164:Q164,AR81)&gt;0,AR81+(0.000001*R$95),AR81)</f>
        <v>9E-06</v>
      </c>
      <c r="S164" s="11">
        <f>IF(COUNTIF($F164:R164,AV81)&gt;0,AV81+(0.000001*S$95),AV81)</f>
        <v>9.999999999999999E-06</v>
      </c>
      <c r="T164" s="11"/>
      <c r="U164" s="11"/>
      <c r="V164" s="11">
        <f>IF(COUNTIF($F164:S164,AZ81)&gt;0,AZ81+(0.000001*V$95),AZ81)</f>
        <v>1.1E-05</v>
      </c>
      <c r="W164" s="11">
        <f>IF(COUNTIF($F164:V164,BD81)&gt;0,BD81+(0.000001*W$95),BD81)</f>
        <v>1.2E-05</v>
      </c>
      <c r="X164" s="11">
        <f>IF(COUNTIF($F164:W164,BH81)&gt;0,BH81+(0.000001*X$95),BH81)</f>
        <v>1.3E-05</v>
      </c>
      <c r="Y164" s="11"/>
      <c r="Z164" s="11">
        <f>IF(COUNTIF($F164:X164,BL81)&gt;0,BL81+(0.000001*Z$95),BL81)</f>
        <v>1.4E-05</v>
      </c>
      <c r="AA164" s="11">
        <f>IF(COUNTIF($F164:Z164,BP81)&gt;0,BP81+(0.000001*AA$95),BP81)</f>
        <v>1.4999999999999999E-05</v>
      </c>
      <c r="AB164" s="8"/>
      <c r="AC164" s="8"/>
      <c r="AD164" s="8">
        <f t="shared" si="120"/>
        <v>0</v>
      </c>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row>
    <row r="165" spans="1:70" ht="12.75" hidden="1">
      <c r="A165" s="6">
        <f t="shared" si="118"/>
        <v>70</v>
      </c>
      <c r="B165" s="9">
        <f t="shared" si="113"/>
      </c>
      <c r="C165" s="30">
        <f t="shared" si="113"/>
      </c>
      <c r="D165" s="35">
        <f t="shared" si="113"/>
      </c>
      <c r="E165" s="10">
        <f t="shared" si="115"/>
        <v>0.000119</v>
      </c>
      <c r="F165" s="11">
        <f t="shared" si="114"/>
        <v>0</v>
      </c>
      <c r="G165" s="11"/>
      <c r="H165" s="11">
        <f t="shared" si="116"/>
        <v>2E-06</v>
      </c>
      <c r="I165" s="11"/>
      <c r="J165" s="11">
        <f t="shared" si="119"/>
        <v>3E-06</v>
      </c>
      <c r="K165" s="11">
        <f t="shared" si="117"/>
        <v>4E-06</v>
      </c>
      <c r="L165" s="11"/>
      <c r="M165" s="11">
        <f>IF(COUNTIF($F165:K165,AB82)&gt;0,AB82+(0.000001*M$95),AB82)</f>
        <v>4.9999999999999996E-06</v>
      </c>
      <c r="N165" s="11">
        <f>IF(COUNTIF($F165:M165,AF82)&gt;0,AF82+(0.000001*N$95),AF82)</f>
        <v>6E-06</v>
      </c>
      <c r="O165" s="11">
        <f>IF(COUNTIF($F165:N165,AJ82)&gt;0,AJ82+(0.000001*O$95),AJ82)</f>
        <v>7E-06</v>
      </c>
      <c r="P165" s="11"/>
      <c r="Q165" s="11">
        <f>IF(COUNTIF($F165:O165,AN82)&gt;0,AN82+(0.000001*Q$95),AN82)</f>
        <v>8E-06</v>
      </c>
      <c r="R165" s="11">
        <f>IF(COUNTIF($F165:Q165,AR82)&gt;0,AR82+(0.000001*R$95),AR82)</f>
        <v>9E-06</v>
      </c>
      <c r="S165" s="11">
        <f>IF(COUNTIF($F165:R165,AV82)&gt;0,AV82+(0.000001*S$95),AV82)</f>
        <v>9.999999999999999E-06</v>
      </c>
      <c r="T165" s="11"/>
      <c r="U165" s="11"/>
      <c r="V165" s="11">
        <f>IF(COUNTIF($F165:S165,AZ82)&gt;0,AZ82+(0.000001*V$95),AZ82)</f>
        <v>1.1E-05</v>
      </c>
      <c r="W165" s="11">
        <f>IF(COUNTIF($F165:V165,BD82)&gt;0,BD82+(0.000001*W$95),BD82)</f>
        <v>1.2E-05</v>
      </c>
      <c r="X165" s="11">
        <f>IF(COUNTIF($F165:W165,BH82)&gt;0,BH82+(0.000001*X$95),BH82)</f>
        <v>1.3E-05</v>
      </c>
      <c r="Y165" s="11"/>
      <c r="Z165" s="11">
        <f>IF(COUNTIF($F165:X165,BL82)&gt;0,BL82+(0.000001*Z$95),BL82)</f>
        <v>1.4E-05</v>
      </c>
      <c r="AA165" s="11">
        <f>IF(COUNTIF($F165:Z165,BP82)&gt;0,BP82+(0.000001*AA$95),BP82)</f>
        <v>1.4999999999999999E-05</v>
      </c>
      <c r="AB165" s="8"/>
      <c r="AC165" s="8"/>
      <c r="AD165" s="8">
        <f t="shared" si="120"/>
        <v>0</v>
      </c>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row>
    <row r="166" spans="1:70" ht="12.75" hidden="1">
      <c r="A166" s="6">
        <f t="shared" si="118"/>
        <v>71</v>
      </c>
      <c r="B166" s="9">
        <f t="shared" si="113"/>
      </c>
      <c r="C166" s="30">
        <f t="shared" si="113"/>
      </c>
      <c r="D166" s="35">
        <f t="shared" si="113"/>
      </c>
      <c r="E166" s="10">
        <f t="shared" si="115"/>
        <v>0.000119</v>
      </c>
      <c r="F166" s="11">
        <f t="shared" si="114"/>
        <v>0</v>
      </c>
      <c r="G166" s="11"/>
      <c r="H166" s="11">
        <f t="shared" si="116"/>
        <v>2E-06</v>
      </c>
      <c r="I166" s="11"/>
      <c r="J166" s="11">
        <f t="shared" si="119"/>
        <v>3E-06</v>
      </c>
      <c r="K166" s="11">
        <f t="shared" si="117"/>
        <v>4E-06</v>
      </c>
      <c r="L166" s="11"/>
      <c r="M166" s="11">
        <f>IF(COUNTIF($F166:K166,AB83)&gt;0,AB83+(0.000001*M$95),AB83)</f>
        <v>4.9999999999999996E-06</v>
      </c>
      <c r="N166" s="11">
        <f>IF(COUNTIF($F166:M166,AF83)&gt;0,AF83+(0.000001*N$95),AF83)</f>
        <v>6E-06</v>
      </c>
      <c r="O166" s="11">
        <f>IF(COUNTIF($F166:N166,AJ83)&gt;0,AJ83+(0.000001*O$95),AJ83)</f>
        <v>7E-06</v>
      </c>
      <c r="P166" s="11"/>
      <c r="Q166" s="11">
        <f>IF(COUNTIF($F166:O166,AN83)&gt;0,AN83+(0.000001*Q$95),AN83)</f>
        <v>8E-06</v>
      </c>
      <c r="R166" s="11">
        <f>IF(COUNTIF($F166:Q166,AR83)&gt;0,AR83+(0.000001*R$95),AR83)</f>
        <v>9E-06</v>
      </c>
      <c r="S166" s="11">
        <f>IF(COUNTIF($F166:R166,AV83)&gt;0,AV83+(0.000001*S$95),AV83)</f>
        <v>9.999999999999999E-06</v>
      </c>
      <c r="T166" s="11"/>
      <c r="U166" s="11"/>
      <c r="V166" s="11">
        <f>IF(COUNTIF($F166:S166,AZ83)&gt;0,AZ83+(0.000001*V$95),AZ83)</f>
        <v>1.1E-05</v>
      </c>
      <c r="W166" s="11">
        <f>IF(COUNTIF($F166:V166,BD83)&gt;0,BD83+(0.000001*W$95),BD83)</f>
        <v>1.2E-05</v>
      </c>
      <c r="X166" s="11">
        <f>IF(COUNTIF($F166:W166,BH83)&gt;0,BH83+(0.000001*X$95),BH83)</f>
        <v>1.3E-05</v>
      </c>
      <c r="Y166" s="11"/>
      <c r="Z166" s="11">
        <f>IF(COUNTIF($F166:X166,BL83)&gt;0,BL83+(0.000001*Z$95),BL83)</f>
        <v>1.4E-05</v>
      </c>
      <c r="AA166" s="11">
        <f>IF(COUNTIF($F166:Z166,BP83)&gt;0,BP83+(0.000001*AA$95),BP83)</f>
        <v>1.4999999999999999E-05</v>
      </c>
      <c r="AB166" s="8"/>
      <c r="AC166" s="8"/>
      <c r="AD166" s="8">
        <f t="shared" si="120"/>
        <v>0</v>
      </c>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row>
    <row r="167" spans="1:70" ht="12.75" hidden="1">
      <c r="A167" s="6">
        <f t="shared" si="118"/>
        <v>72</v>
      </c>
      <c r="B167" s="9">
        <f t="shared" si="113"/>
      </c>
      <c r="C167" s="30">
        <f t="shared" si="113"/>
      </c>
      <c r="D167" s="35">
        <f t="shared" si="113"/>
      </c>
      <c r="E167" s="10">
        <f t="shared" si="115"/>
        <v>0.000119</v>
      </c>
      <c r="F167" s="11">
        <f t="shared" si="114"/>
        <v>0</v>
      </c>
      <c r="G167" s="11"/>
      <c r="H167" s="11">
        <f t="shared" si="116"/>
        <v>2E-06</v>
      </c>
      <c r="I167" s="11"/>
      <c r="J167" s="11">
        <f t="shared" si="119"/>
        <v>3E-06</v>
      </c>
      <c r="K167" s="11">
        <f t="shared" si="117"/>
        <v>4E-06</v>
      </c>
      <c r="L167" s="11"/>
      <c r="M167" s="11">
        <f>IF(COUNTIF($F167:K167,AB84)&gt;0,AB84+(0.000001*M$95),AB84)</f>
        <v>4.9999999999999996E-06</v>
      </c>
      <c r="N167" s="11">
        <f>IF(COUNTIF($F167:M167,AF84)&gt;0,AF84+(0.000001*N$95),AF84)</f>
        <v>6E-06</v>
      </c>
      <c r="O167" s="11">
        <f>IF(COUNTIF($F167:N167,AJ84)&gt;0,AJ84+(0.000001*O$95),AJ84)</f>
        <v>7E-06</v>
      </c>
      <c r="P167" s="11"/>
      <c r="Q167" s="11">
        <f>IF(COUNTIF($F167:O167,AN84)&gt;0,AN84+(0.000001*Q$95),AN84)</f>
        <v>8E-06</v>
      </c>
      <c r="R167" s="11">
        <f>IF(COUNTIF($F167:Q167,AR84)&gt;0,AR84+(0.000001*R$95),AR84)</f>
        <v>9E-06</v>
      </c>
      <c r="S167" s="11">
        <f>IF(COUNTIF($F167:R167,AV84)&gt;0,AV84+(0.000001*S$95),AV84)</f>
        <v>9.999999999999999E-06</v>
      </c>
      <c r="T167" s="11"/>
      <c r="U167" s="11"/>
      <c r="V167" s="11">
        <f>IF(COUNTIF($F167:S167,AZ84)&gt;0,AZ84+(0.000001*V$95),AZ84)</f>
        <v>1.1E-05</v>
      </c>
      <c r="W167" s="11">
        <f>IF(COUNTIF($F167:V167,BD84)&gt;0,BD84+(0.000001*W$95),BD84)</f>
        <v>1.2E-05</v>
      </c>
      <c r="X167" s="11">
        <f>IF(COUNTIF($F167:W167,BH84)&gt;0,BH84+(0.000001*X$95),BH84)</f>
        <v>1.3E-05</v>
      </c>
      <c r="Y167" s="11"/>
      <c r="Z167" s="11">
        <f>IF(COUNTIF($F167:X167,BL84)&gt;0,BL84+(0.000001*Z$95),BL84)</f>
        <v>1.4E-05</v>
      </c>
      <c r="AA167" s="11">
        <f>IF(COUNTIF($F167:Z167,BP84)&gt;0,BP84+(0.000001*AA$95),BP84)</f>
        <v>1.4999999999999999E-05</v>
      </c>
      <c r="AB167" s="8"/>
      <c r="AC167" s="8"/>
      <c r="AD167" s="8">
        <f t="shared" si="120"/>
        <v>0</v>
      </c>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row>
    <row r="168" spans="1:70" ht="12.75" hidden="1">
      <c r="A168" s="6">
        <f t="shared" si="118"/>
        <v>73</v>
      </c>
      <c r="B168" s="9">
        <f t="shared" si="113"/>
      </c>
      <c r="C168" s="30">
        <f t="shared" si="113"/>
      </c>
      <c r="D168" s="35">
        <f t="shared" si="113"/>
      </c>
      <c r="E168" s="10">
        <f t="shared" si="115"/>
        <v>0.000119</v>
      </c>
      <c r="F168" s="11">
        <f t="shared" si="114"/>
        <v>0</v>
      </c>
      <c r="G168" s="11"/>
      <c r="H168" s="11">
        <f t="shared" si="116"/>
        <v>2E-06</v>
      </c>
      <c r="I168" s="11"/>
      <c r="J168" s="11">
        <f t="shared" si="119"/>
        <v>3E-06</v>
      </c>
      <c r="K168" s="11">
        <f t="shared" si="117"/>
        <v>4E-06</v>
      </c>
      <c r="L168" s="11"/>
      <c r="M168" s="11">
        <f>IF(COUNTIF($F168:K168,AB85)&gt;0,AB85+(0.000001*M$95),AB85)</f>
        <v>4.9999999999999996E-06</v>
      </c>
      <c r="N168" s="11">
        <f>IF(COUNTIF($F168:M168,AF85)&gt;0,AF85+(0.000001*N$95),AF85)</f>
        <v>6E-06</v>
      </c>
      <c r="O168" s="11">
        <f>IF(COUNTIF($F168:N168,AJ85)&gt;0,AJ85+(0.000001*O$95),AJ85)</f>
        <v>7E-06</v>
      </c>
      <c r="P168" s="11"/>
      <c r="Q168" s="11">
        <f>IF(COUNTIF($F168:O168,AN85)&gt;0,AN85+(0.000001*Q$95),AN85)</f>
        <v>8E-06</v>
      </c>
      <c r="R168" s="11">
        <f>IF(COUNTIF($F168:Q168,AR85)&gt;0,AR85+(0.000001*R$95),AR85)</f>
        <v>9E-06</v>
      </c>
      <c r="S168" s="11">
        <f>IF(COUNTIF($F168:R168,AV85)&gt;0,AV85+(0.000001*S$95),AV85)</f>
        <v>9.999999999999999E-06</v>
      </c>
      <c r="T168" s="11"/>
      <c r="U168" s="11"/>
      <c r="V168" s="11">
        <f>IF(COUNTIF($F168:S168,AZ85)&gt;0,AZ85+(0.000001*V$95),AZ85)</f>
        <v>1.1E-05</v>
      </c>
      <c r="W168" s="11">
        <f>IF(COUNTIF($F168:V168,BD85)&gt;0,BD85+(0.000001*W$95),BD85)</f>
        <v>1.2E-05</v>
      </c>
      <c r="X168" s="11">
        <f>IF(COUNTIF($F168:W168,BH85)&gt;0,BH85+(0.000001*X$95),BH85)</f>
        <v>1.3E-05</v>
      </c>
      <c r="Y168" s="11"/>
      <c r="Z168" s="11">
        <f>IF(COUNTIF($F168:X168,BL85)&gt;0,BL85+(0.000001*Z$95),BL85)</f>
        <v>1.4E-05</v>
      </c>
      <c r="AA168" s="11">
        <f>IF(COUNTIF($F168:Z168,BP85)&gt;0,BP85+(0.000001*AA$95),BP85)</f>
        <v>1.4999999999999999E-05</v>
      </c>
      <c r="AB168" s="8"/>
      <c r="AC168" s="8"/>
      <c r="AD168" s="8">
        <f t="shared" si="120"/>
        <v>0</v>
      </c>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row>
    <row r="169" spans="1:70" ht="12.75" hidden="1">
      <c r="A169" s="6">
        <f t="shared" si="118"/>
        <v>74</v>
      </c>
      <c r="B169" s="9">
        <f t="shared" si="113"/>
      </c>
      <c r="C169" s="30">
        <f t="shared" si="113"/>
      </c>
      <c r="D169" s="35">
        <f t="shared" si="113"/>
      </c>
      <c r="E169" s="10">
        <f t="shared" si="115"/>
        <v>0.000119</v>
      </c>
      <c r="F169" s="11">
        <f t="shared" si="114"/>
        <v>0</v>
      </c>
      <c r="G169" s="11"/>
      <c r="H169" s="11">
        <f t="shared" si="116"/>
        <v>2E-06</v>
      </c>
      <c r="I169" s="11"/>
      <c r="J169" s="11">
        <f t="shared" si="119"/>
        <v>3E-06</v>
      </c>
      <c r="K169" s="11">
        <f t="shared" si="117"/>
        <v>4E-06</v>
      </c>
      <c r="L169" s="11"/>
      <c r="M169" s="11">
        <f>IF(COUNTIF($F169:K169,AB86)&gt;0,AB86+(0.000001*M$95),AB86)</f>
        <v>4.9999999999999996E-06</v>
      </c>
      <c r="N169" s="11">
        <f>IF(COUNTIF($F169:M169,AF86)&gt;0,AF86+(0.000001*N$95),AF86)</f>
        <v>6E-06</v>
      </c>
      <c r="O169" s="11">
        <f>IF(COUNTIF($F169:N169,AJ86)&gt;0,AJ86+(0.000001*O$95),AJ86)</f>
        <v>7E-06</v>
      </c>
      <c r="P169" s="11"/>
      <c r="Q169" s="11">
        <f>IF(COUNTIF($F169:O169,AN86)&gt;0,AN86+(0.000001*Q$95),AN86)</f>
        <v>8E-06</v>
      </c>
      <c r="R169" s="11">
        <f>IF(COUNTIF($F169:Q169,AR86)&gt;0,AR86+(0.000001*R$95),AR86)</f>
        <v>9E-06</v>
      </c>
      <c r="S169" s="11">
        <f>IF(COUNTIF($F169:R169,AV86)&gt;0,AV86+(0.000001*S$95),AV86)</f>
        <v>9.999999999999999E-06</v>
      </c>
      <c r="T169" s="11"/>
      <c r="U169" s="11"/>
      <c r="V169" s="11">
        <f>IF(COUNTIF($F169:S169,AZ86)&gt;0,AZ86+(0.000001*V$95),AZ86)</f>
        <v>1.1E-05</v>
      </c>
      <c r="W169" s="11">
        <f>IF(COUNTIF($F169:V169,BD86)&gt;0,BD86+(0.000001*W$95),BD86)</f>
        <v>1.2E-05</v>
      </c>
      <c r="X169" s="11">
        <f>IF(COUNTIF($F169:W169,BH86)&gt;0,BH86+(0.000001*X$95),BH86)</f>
        <v>1.3E-05</v>
      </c>
      <c r="Y169" s="11"/>
      <c r="Z169" s="11">
        <f>IF(COUNTIF($F169:X169,BL86)&gt;0,BL86+(0.000001*Z$95),BL86)</f>
        <v>1.4E-05</v>
      </c>
      <c r="AA169" s="11">
        <f>IF(COUNTIF($F169:Z169,BP86)&gt;0,BP86+(0.000001*AA$95),BP86)</f>
        <v>1.4999999999999999E-05</v>
      </c>
      <c r="AB169" s="8"/>
      <c r="AC169" s="8"/>
      <c r="AD169" s="8">
        <f t="shared" si="120"/>
        <v>0</v>
      </c>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row>
    <row r="170" spans="1:70" ht="12.75" hidden="1">
      <c r="A170" s="6">
        <f t="shared" si="118"/>
        <v>75</v>
      </c>
      <c r="B170" s="9">
        <f t="shared" si="113"/>
      </c>
      <c r="C170" s="30">
        <f t="shared" si="113"/>
      </c>
      <c r="D170" s="35">
        <f t="shared" si="113"/>
      </c>
      <c r="E170" s="10">
        <f t="shared" si="115"/>
        <v>0.000119</v>
      </c>
      <c r="F170" s="11">
        <f t="shared" si="114"/>
        <v>0</v>
      </c>
      <c r="G170" s="11"/>
      <c r="H170" s="11">
        <f t="shared" si="116"/>
        <v>2E-06</v>
      </c>
      <c r="I170" s="11"/>
      <c r="J170" s="11">
        <f t="shared" si="119"/>
        <v>3E-06</v>
      </c>
      <c r="K170" s="11">
        <f t="shared" si="117"/>
        <v>4E-06</v>
      </c>
      <c r="L170" s="11"/>
      <c r="M170" s="11">
        <f>IF(COUNTIF($F170:K170,AB87)&gt;0,AB87+(0.000001*M$95),AB87)</f>
        <v>4.9999999999999996E-06</v>
      </c>
      <c r="N170" s="11">
        <f>IF(COUNTIF($F170:M170,AF87)&gt;0,AF87+(0.000001*N$95),AF87)</f>
        <v>6E-06</v>
      </c>
      <c r="O170" s="11">
        <f>IF(COUNTIF($F170:N170,AJ87)&gt;0,AJ87+(0.000001*O$95),AJ87)</f>
        <v>7E-06</v>
      </c>
      <c r="P170" s="11"/>
      <c r="Q170" s="11">
        <f>IF(COUNTIF($F170:O170,AN87)&gt;0,AN87+(0.000001*Q$95),AN87)</f>
        <v>8E-06</v>
      </c>
      <c r="R170" s="11">
        <f>IF(COUNTIF($F170:Q170,AR87)&gt;0,AR87+(0.000001*R$95),AR87)</f>
        <v>9E-06</v>
      </c>
      <c r="S170" s="11">
        <f>IF(COUNTIF($F170:R170,AV87)&gt;0,AV87+(0.000001*S$95),AV87)</f>
        <v>9.999999999999999E-06</v>
      </c>
      <c r="T170" s="11"/>
      <c r="U170" s="11"/>
      <c r="V170" s="11">
        <f>IF(COUNTIF($F170:S170,AZ87)&gt;0,AZ87+(0.000001*V$95),AZ87)</f>
        <v>1.1E-05</v>
      </c>
      <c r="W170" s="11">
        <f>IF(COUNTIF($F170:V170,BD87)&gt;0,BD87+(0.000001*W$95),BD87)</f>
        <v>1.2E-05</v>
      </c>
      <c r="X170" s="11">
        <f>IF(COUNTIF($F170:W170,BH87)&gt;0,BH87+(0.000001*X$95),BH87)</f>
        <v>1.3E-05</v>
      </c>
      <c r="Y170" s="11"/>
      <c r="Z170" s="11">
        <f>IF(COUNTIF($F170:X170,BL87)&gt;0,BL87+(0.000001*Z$95),BL87)</f>
        <v>1.4E-05</v>
      </c>
      <c r="AA170" s="11">
        <f>IF(COUNTIF($F170:Z170,BP87)&gt;0,BP87+(0.000001*AA$95),BP87)</f>
        <v>1.4999999999999999E-05</v>
      </c>
      <c r="AB170" s="8"/>
      <c r="AC170" s="8"/>
      <c r="AD170" s="8">
        <f t="shared" si="120"/>
        <v>0</v>
      </c>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row>
    <row r="171" spans="1:70" ht="12.75" hidden="1">
      <c r="A171" s="7"/>
      <c r="B171" s="8"/>
      <c r="C171" s="17"/>
      <c r="D171" s="33"/>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row>
    <row r="172" spans="1:70" ht="12.75" hidden="1">
      <c r="A172" s="7"/>
      <c r="B172" s="8"/>
      <c r="C172" s="17"/>
      <c r="D172" s="33"/>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row>
    <row r="173" spans="1:70" ht="12.75" hidden="1">
      <c r="A173" s="7"/>
      <c r="B173" s="8" t="s">
        <v>20</v>
      </c>
      <c r="C173" s="17"/>
      <c r="D173" s="33"/>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row>
    <row r="174" spans="1:70" ht="12.75" hidden="1">
      <c r="A174" s="7"/>
      <c r="B174" s="8" t="s">
        <v>0</v>
      </c>
      <c r="C174" s="17"/>
      <c r="D174" s="34"/>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row>
    <row r="175" spans="1:70" ht="12.75" hidden="1">
      <c r="A175" s="6">
        <f>A13</f>
        <v>1</v>
      </c>
      <c r="B175" s="9" t="str">
        <f>IF(B13&gt;0,B13,"")</f>
        <v>Peter Reimer</v>
      </c>
      <c r="C175" s="31"/>
      <c r="D175" s="36"/>
      <c r="E175" s="8"/>
      <c r="F175" s="8">
        <f>RANK(F96,$F96:$AA96,0)</f>
        <v>3</v>
      </c>
      <c r="G175" s="8"/>
      <c r="H175" s="8">
        <f>RANK(H96,$F96:$AA96,0)</f>
        <v>15</v>
      </c>
      <c r="I175" s="8"/>
      <c r="J175" s="8">
        <f>RANK(J96,$F96:$AA96,0)</f>
        <v>7</v>
      </c>
      <c r="K175" s="8">
        <f>RANK(K96,$F96:$AA96,0)</f>
        <v>8</v>
      </c>
      <c r="L175" s="8"/>
      <c r="M175" s="8">
        <f aca="true" t="shared" si="121" ref="M175:AA175">RANK(M96,$F96:$AA96,0)</f>
        <v>12</v>
      </c>
      <c r="N175" s="8">
        <f t="shared" si="121"/>
        <v>14</v>
      </c>
      <c r="O175" s="8">
        <f t="shared" si="121"/>
        <v>13</v>
      </c>
      <c r="P175" s="8"/>
      <c r="Q175" s="8">
        <f t="shared" si="121"/>
        <v>5</v>
      </c>
      <c r="R175" s="8">
        <f t="shared" si="121"/>
        <v>2</v>
      </c>
      <c r="S175" s="8">
        <f t="shared" si="121"/>
        <v>10</v>
      </c>
      <c r="T175" s="8"/>
      <c r="U175" s="8"/>
      <c r="V175" s="8">
        <f t="shared" si="121"/>
        <v>9</v>
      </c>
      <c r="W175" s="8">
        <f t="shared" si="121"/>
        <v>6</v>
      </c>
      <c r="X175" s="8">
        <f t="shared" si="121"/>
        <v>4</v>
      </c>
      <c r="Y175" s="8"/>
      <c r="Z175" s="8">
        <f t="shared" si="121"/>
        <v>11</v>
      </c>
      <c r="AA175" s="8">
        <f t="shared" si="121"/>
        <v>1</v>
      </c>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row>
    <row r="176" spans="1:70" ht="12.75" hidden="1">
      <c r="A176" s="6">
        <f aca="true" t="shared" si="122" ref="A176:A239">A14</f>
        <v>2</v>
      </c>
      <c r="B176" s="9" t="str">
        <f>IF(B14&gt;0,B14,"")</f>
        <v>Ian Mason</v>
      </c>
      <c r="C176" s="31"/>
      <c r="D176" s="36"/>
      <c r="E176" s="8"/>
      <c r="F176" s="8">
        <f aca="true" t="shared" si="123" ref="F176:AA176">RANK(F97,$F97:$AA97,0)</f>
        <v>3</v>
      </c>
      <c r="G176" s="8"/>
      <c r="H176" s="8">
        <f t="shared" si="123"/>
        <v>4</v>
      </c>
      <c r="I176" s="8"/>
      <c r="J176" s="8">
        <f t="shared" si="123"/>
        <v>11</v>
      </c>
      <c r="K176" s="8">
        <f t="shared" si="123"/>
        <v>15</v>
      </c>
      <c r="L176" s="8"/>
      <c r="M176" s="8">
        <f t="shared" si="123"/>
        <v>13</v>
      </c>
      <c r="N176" s="8">
        <f t="shared" si="123"/>
        <v>12</v>
      </c>
      <c r="O176" s="8">
        <f t="shared" si="123"/>
        <v>8</v>
      </c>
      <c r="P176" s="8"/>
      <c r="Q176" s="8">
        <f t="shared" si="123"/>
        <v>5</v>
      </c>
      <c r="R176" s="8">
        <f t="shared" si="123"/>
        <v>6</v>
      </c>
      <c r="S176" s="8">
        <f t="shared" si="123"/>
        <v>14</v>
      </c>
      <c r="T176" s="8"/>
      <c r="U176" s="8"/>
      <c r="V176" s="8">
        <f t="shared" si="123"/>
        <v>1</v>
      </c>
      <c r="W176" s="8">
        <f t="shared" si="123"/>
        <v>9</v>
      </c>
      <c r="X176" s="8">
        <f t="shared" si="123"/>
        <v>7</v>
      </c>
      <c r="Y176" s="8"/>
      <c r="Z176" s="8">
        <f t="shared" si="123"/>
        <v>10</v>
      </c>
      <c r="AA176" s="8">
        <f t="shared" si="123"/>
        <v>2</v>
      </c>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row>
    <row r="177" spans="1:70" ht="12.75" hidden="1">
      <c r="A177" s="6">
        <f t="shared" si="122"/>
        <v>3</v>
      </c>
      <c r="B177" s="9" t="str">
        <f>IF(B15&gt;0,B15,"")</f>
        <v>Nigel Potter</v>
      </c>
      <c r="C177" s="31"/>
      <c r="D177" s="36"/>
      <c r="E177" s="8"/>
      <c r="F177" s="8">
        <f aca="true" t="shared" si="124" ref="F177:AA177">RANK(F98,$F98:$AA98,0)</f>
        <v>1</v>
      </c>
      <c r="G177" s="8"/>
      <c r="H177" s="8">
        <f t="shared" si="124"/>
        <v>3</v>
      </c>
      <c r="I177" s="8"/>
      <c r="J177" s="8">
        <f t="shared" si="124"/>
        <v>12</v>
      </c>
      <c r="K177" s="8">
        <f t="shared" si="124"/>
        <v>15</v>
      </c>
      <c r="L177" s="8"/>
      <c r="M177" s="8">
        <f t="shared" si="124"/>
        <v>9</v>
      </c>
      <c r="N177" s="8">
        <f t="shared" si="124"/>
        <v>11</v>
      </c>
      <c r="O177" s="8">
        <f t="shared" si="124"/>
        <v>7</v>
      </c>
      <c r="P177" s="8"/>
      <c r="Q177" s="8">
        <f t="shared" si="124"/>
        <v>5</v>
      </c>
      <c r="R177" s="8">
        <f t="shared" si="124"/>
        <v>8</v>
      </c>
      <c r="S177" s="8">
        <f t="shared" si="124"/>
        <v>13</v>
      </c>
      <c r="T177" s="8"/>
      <c r="U177" s="8"/>
      <c r="V177" s="8">
        <f t="shared" si="124"/>
        <v>6</v>
      </c>
      <c r="W177" s="8">
        <f t="shared" si="124"/>
        <v>10</v>
      </c>
      <c r="X177" s="8">
        <f t="shared" si="124"/>
        <v>2</v>
      </c>
      <c r="Y177" s="8"/>
      <c r="Z177" s="8">
        <f t="shared" si="124"/>
        <v>14</v>
      </c>
      <c r="AA177" s="8">
        <f t="shared" si="124"/>
        <v>4</v>
      </c>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row>
    <row r="178" spans="1:70" ht="12.75" hidden="1">
      <c r="A178" s="6">
        <f t="shared" si="122"/>
        <v>4</v>
      </c>
      <c r="B178" s="9" t="str">
        <f aca="true" t="shared" si="125" ref="B178:B239">IF(B16&gt;0,B16,"")</f>
        <v>Ken Woodhouse</v>
      </c>
      <c r="C178" s="31"/>
      <c r="D178" s="36"/>
      <c r="E178" s="8"/>
      <c r="F178" s="8">
        <f aca="true" t="shared" si="126" ref="F178:AA178">RANK(F99,$F99:$AA99,0)</f>
        <v>3</v>
      </c>
      <c r="G178" s="8"/>
      <c r="H178" s="8">
        <f t="shared" si="126"/>
        <v>2</v>
      </c>
      <c r="I178" s="8"/>
      <c r="J178" s="8">
        <f t="shared" si="126"/>
        <v>5</v>
      </c>
      <c r="K178" s="8">
        <f t="shared" si="126"/>
        <v>4</v>
      </c>
      <c r="L178" s="8"/>
      <c r="M178" s="8">
        <f t="shared" si="126"/>
        <v>1</v>
      </c>
      <c r="N178" s="8">
        <f t="shared" si="126"/>
        <v>15</v>
      </c>
      <c r="O178" s="8">
        <f t="shared" si="126"/>
        <v>14</v>
      </c>
      <c r="P178" s="8"/>
      <c r="Q178" s="8">
        <f t="shared" si="126"/>
        <v>13</v>
      </c>
      <c r="R178" s="8">
        <f t="shared" si="126"/>
        <v>12</v>
      </c>
      <c r="S178" s="8">
        <f t="shared" si="126"/>
        <v>11</v>
      </c>
      <c r="T178" s="8"/>
      <c r="U178" s="8"/>
      <c r="V178" s="8">
        <f t="shared" si="126"/>
        <v>10</v>
      </c>
      <c r="W178" s="8">
        <f t="shared" si="126"/>
        <v>9</v>
      </c>
      <c r="X178" s="8">
        <f t="shared" si="126"/>
        <v>8</v>
      </c>
      <c r="Y178" s="8"/>
      <c r="Z178" s="8">
        <f t="shared" si="126"/>
        <v>7</v>
      </c>
      <c r="AA178" s="8">
        <f t="shared" si="126"/>
        <v>6</v>
      </c>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row>
    <row r="179" spans="1:70" ht="12.75" hidden="1">
      <c r="A179" s="6">
        <f t="shared" si="122"/>
        <v>5</v>
      </c>
      <c r="B179" s="9" t="str">
        <f t="shared" si="125"/>
        <v>Mike Evans</v>
      </c>
      <c r="C179" s="31"/>
      <c r="D179" s="36"/>
      <c r="E179" s="8"/>
      <c r="F179" s="8">
        <f aca="true" t="shared" si="127" ref="F179:AA179">RANK(F100,$F100:$AA100,0)</f>
        <v>13</v>
      </c>
      <c r="G179" s="8"/>
      <c r="H179" s="8">
        <f t="shared" si="127"/>
        <v>5</v>
      </c>
      <c r="I179" s="8"/>
      <c r="J179" s="8">
        <f t="shared" si="127"/>
        <v>14</v>
      </c>
      <c r="K179" s="8">
        <f t="shared" si="127"/>
        <v>11</v>
      </c>
      <c r="L179" s="8"/>
      <c r="M179" s="8">
        <f t="shared" si="127"/>
        <v>7</v>
      </c>
      <c r="N179" s="8">
        <f t="shared" si="127"/>
        <v>15</v>
      </c>
      <c r="O179" s="8">
        <f t="shared" si="127"/>
        <v>3</v>
      </c>
      <c r="P179" s="8"/>
      <c r="Q179" s="8">
        <f t="shared" si="127"/>
        <v>4</v>
      </c>
      <c r="R179" s="8">
        <f t="shared" si="127"/>
        <v>1</v>
      </c>
      <c r="S179" s="8">
        <f t="shared" si="127"/>
        <v>12</v>
      </c>
      <c r="T179" s="8"/>
      <c r="U179" s="8"/>
      <c r="V179" s="8">
        <f t="shared" si="127"/>
        <v>6</v>
      </c>
      <c r="W179" s="8">
        <f t="shared" si="127"/>
        <v>10</v>
      </c>
      <c r="X179" s="8">
        <f t="shared" si="127"/>
        <v>9</v>
      </c>
      <c r="Y179" s="8"/>
      <c r="Z179" s="8">
        <f t="shared" si="127"/>
        <v>2</v>
      </c>
      <c r="AA179" s="8">
        <f t="shared" si="127"/>
        <v>8</v>
      </c>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row>
    <row r="180" spans="1:70" ht="12.75" hidden="1">
      <c r="A180" s="6">
        <f t="shared" si="122"/>
        <v>6</v>
      </c>
      <c r="B180" s="9" t="str">
        <f t="shared" si="125"/>
        <v>Tom McPherson</v>
      </c>
      <c r="C180" s="31"/>
      <c r="D180" s="36"/>
      <c r="E180" s="8"/>
      <c r="F180" s="8">
        <f aca="true" t="shared" si="128" ref="F180:AA180">RANK(F101,$F101:$AA101,0)</f>
        <v>5</v>
      </c>
      <c r="G180" s="8"/>
      <c r="H180" s="8">
        <f t="shared" si="128"/>
        <v>2</v>
      </c>
      <c r="I180" s="8"/>
      <c r="J180" s="8">
        <f t="shared" si="128"/>
        <v>3</v>
      </c>
      <c r="K180" s="8">
        <f t="shared" si="128"/>
        <v>11</v>
      </c>
      <c r="L180" s="8"/>
      <c r="M180" s="8">
        <f t="shared" si="128"/>
        <v>10</v>
      </c>
      <c r="N180" s="8">
        <f t="shared" si="128"/>
        <v>8</v>
      </c>
      <c r="O180" s="8">
        <f t="shared" si="128"/>
        <v>9</v>
      </c>
      <c r="P180" s="8"/>
      <c r="Q180" s="8">
        <f t="shared" si="128"/>
        <v>1</v>
      </c>
      <c r="R180" s="8">
        <f t="shared" si="128"/>
        <v>7</v>
      </c>
      <c r="S180" s="8">
        <f t="shared" si="128"/>
        <v>4</v>
      </c>
      <c r="T180" s="8"/>
      <c r="U180" s="8"/>
      <c r="V180" s="8">
        <f t="shared" si="128"/>
        <v>6</v>
      </c>
      <c r="W180" s="8">
        <f t="shared" si="128"/>
        <v>15</v>
      </c>
      <c r="X180" s="8">
        <f t="shared" si="128"/>
        <v>14</v>
      </c>
      <c r="Y180" s="8"/>
      <c r="Z180" s="8">
        <f t="shared" si="128"/>
        <v>13</v>
      </c>
      <c r="AA180" s="8">
        <f t="shared" si="128"/>
        <v>12</v>
      </c>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row>
    <row r="181" spans="1:70" ht="12.75" hidden="1">
      <c r="A181" s="6">
        <f t="shared" si="122"/>
        <v>7</v>
      </c>
      <c r="B181" s="9" t="str">
        <f t="shared" si="125"/>
        <v>Kevin Newton</v>
      </c>
      <c r="C181" s="31"/>
      <c r="D181" s="36"/>
      <c r="E181" s="8"/>
      <c r="F181" s="8">
        <f aca="true" t="shared" si="129" ref="F181:AA181">RANK(F102,$F102:$AA102,0)</f>
        <v>10</v>
      </c>
      <c r="G181" s="8"/>
      <c r="H181" s="8">
        <f t="shared" si="129"/>
        <v>3</v>
      </c>
      <c r="I181" s="8"/>
      <c r="J181" s="8">
        <f t="shared" si="129"/>
        <v>5</v>
      </c>
      <c r="K181" s="8">
        <f t="shared" si="129"/>
        <v>9</v>
      </c>
      <c r="L181" s="8"/>
      <c r="M181" s="8">
        <f t="shared" si="129"/>
        <v>2</v>
      </c>
      <c r="N181" s="8">
        <f t="shared" si="129"/>
        <v>13</v>
      </c>
      <c r="O181" s="8">
        <f t="shared" si="129"/>
        <v>8</v>
      </c>
      <c r="P181" s="8"/>
      <c r="Q181" s="8">
        <f t="shared" si="129"/>
        <v>4</v>
      </c>
      <c r="R181" s="8">
        <f t="shared" si="129"/>
        <v>7</v>
      </c>
      <c r="S181" s="8">
        <f t="shared" si="129"/>
        <v>15</v>
      </c>
      <c r="T181" s="8"/>
      <c r="U181" s="8"/>
      <c r="V181" s="8">
        <f t="shared" si="129"/>
        <v>11</v>
      </c>
      <c r="W181" s="8">
        <f t="shared" si="129"/>
        <v>14</v>
      </c>
      <c r="X181" s="8">
        <f t="shared" si="129"/>
        <v>12</v>
      </c>
      <c r="Y181" s="8"/>
      <c r="Z181" s="8">
        <f t="shared" si="129"/>
        <v>1</v>
      </c>
      <c r="AA181" s="8">
        <f t="shared" si="129"/>
        <v>6</v>
      </c>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row>
    <row r="182" spans="1:70" ht="12.75" hidden="1">
      <c r="A182" s="6">
        <f t="shared" si="122"/>
        <v>8</v>
      </c>
      <c r="B182" s="9" t="str">
        <f t="shared" si="125"/>
        <v>Mike Shellim</v>
      </c>
      <c r="C182" s="31"/>
      <c r="D182" s="36"/>
      <c r="E182" s="8"/>
      <c r="F182" s="8">
        <f aca="true" t="shared" si="130" ref="F182:AA182">RANK(F103,$F103:$AA103,0)</f>
        <v>4</v>
      </c>
      <c r="G182" s="8"/>
      <c r="H182" s="8">
        <f t="shared" si="130"/>
        <v>5</v>
      </c>
      <c r="I182" s="8"/>
      <c r="J182" s="8">
        <f t="shared" si="130"/>
        <v>12</v>
      </c>
      <c r="K182" s="8">
        <f t="shared" si="130"/>
        <v>6</v>
      </c>
      <c r="L182" s="8"/>
      <c r="M182" s="8">
        <f t="shared" si="130"/>
        <v>10</v>
      </c>
      <c r="N182" s="8">
        <f t="shared" si="130"/>
        <v>8</v>
      </c>
      <c r="O182" s="8">
        <f t="shared" si="130"/>
        <v>3</v>
      </c>
      <c r="P182" s="8"/>
      <c r="Q182" s="8">
        <f t="shared" si="130"/>
        <v>7</v>
      </c>
      <c r="R182" s="8">
        <f t="shared" si="130"/>
        <v>11</v>
      </c>
      <c r="S182" s="8">
        <f t="shared" si="130"/>
        <v>14</v>
      </c>
      <c r="T182" s="8"/>
      <c r="U182" s="8"/>
      <c r="V182" s="8">
        <f t="shared" si="130"/>
        <v>2</v>
      </c>
      <c r="W182" s="8">
        <f t="shared" si="130"/>
        <v>1</v>
      </c>
      <c r="X182" s="8">
        <f t="shared" si="130"/>
        <v>15</v>
      </c>
      <c r="Y182" s="8"/>
      <c r="Z182" s="8">
        <f t="shared" si="130"/>
        <v>13</v>
      </c>
      <c r="AA182" s="8">
        <f t="shared" si="130"/>
        <v>9</v>
      </c>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row>
    <row r="183" spans="1:70" ht="12.75" hidden="1">
      <c r="A183" s="6">
        <f t="shared" si="122"/>
        <v>9</v>
      </c>
      <c r="B183" s="9" t="str">
        <f t="shared" si="125"/>
        <v>Paul Potter</v>
      </c>
      <c r="C183" s="31"/>
      <c r="D183" s="36"/>
      <c r="E183" s="8"/>
      <c r="F183" s="8">
        <f aca="true" t="shared" si="131" ref="F183:AA183">RANK(F104,$F104:$AA104,0)</f>
        <v>1</v>
      </c>
      <c r="G183" s="8"/>
      <c r="H183" s="8">
        <f t="shared" si="131"/>
        <v>7</v>
      </c>
      <c r="I183" s="8"/>
      <c r="J183" s="8">
        <f t="shared" si="131"/>
        <v>5</v>
      </c>
      <c r="K183" s="8">
        <f t="shared" si="131"/>
        <v>9</v>
      </c>
      <c r="L183" s="8"/>
      <c r="M183" s="8">
        <f t="shared" si="131"/>
        <v>13</v>
      </c>
      <c r="N183" s="8">
        <f t="shared" si="131"/>
        <v>8</v>
      </c>
      <c r="O183" s="8">
        <f t="shared" si="131"/>
        <v>4</v>
      </c>
      <c r="P183" s="8"/>
      <c r="Q183" s="8">
        <f t="shared" si="131"/>
        <v>6</v>
      </c>
      <c r="R183" s="8">
        <f t="shared" si="131"/>
        <v>3</v>
      </c>
      <c r="S183" s="8">
        <f t="shared" si="131"/>
        <v>12</v>
      </c>
      <c r="T183" s="8"/>
      <c r="U183" s="8"/>
      <c r="V183" s="8">
        <f t="shared" si="131"/>
        <v>11</v>
      </c>
      <c r="W183" s="8">
        <f t="shared" si="131"/>
        <v>15</v>
      </c>
      <c r="X183" s="8">
        <f t="shared" si="131"/>
        <v>10</v>
      </c>
      <c r="Y183" s="8"/>
      <c r="Z183" s="8">
        <f t="shared" si="131"/>
        <v>14</v>
      </c>
      <c r="AA183" s="8">
        <f t="shared" si="131"/>
        <v>2</v>
      </c>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row>
    <row r="184" spans="1:70" ht="12.75" hidden="1">
      <c r="A184" s="6">
        <f t="shared" si="122"/>
        <v>10</v>
      </c>
      <c r="B184" s="9" t="str">
        <f t="shared" si="125"/>
        <v>Simon Hall</v>
      </c>
      <c r="C184" s="31"/>
      <c r="D184" s="36"/>
      <c r="E184" s="8"/>
      <c r="F184" s="8">
        <f aca="true" t="shared" si="132" ref="F184:AA184">RANK(F105,$F105:$AA105,0)</f>
        <v>7</v>
      </c>
      <c r="G184" s="8"/>
      <c r="H184" s="8">
        <f t="shared" si="132"/>
        <v>2</v>
      </c>
      <c r="I184" s="8"/>
      <c r="J184" s="8">
        <f t="shared" si="132"/>
        <v>1</v>
      </c>
      <c r="K184" s="8">
        <f t="shared" si="132"/>
        <v>3</v>
      </c>
      <c r="L184" s="8"/>
      <c r="M184" s="8">
        <f t="shared" si="132"/>
        <v>5</v>
      </c>
      <c r="N184" s="8">
        <f t="shared" si="132"/>
        <v>6</v>
      </c>
      <c r="O184" s="8">
        <f t="shared" si="132"/>
        <v>4</v>
      </c>
      <c r="P184" s="8"/>
      <c r="Q184" s="8">
        <f t="shared" si="132"/>
        <v>9</v>
      </c>
      <c r="R184" s="8">
        <f t="shared" si="132"/>
        <v>10</v>
      </c>
      <c r="S184" s="8">
        <f t="shared" si="132"/>
        <v>8</v>
      </c>
      <c r="T184" s="8"/>
      <c r="U184" s="8"/>
      <c r="V184" s="8">
        <f t="shared" si="132"/>
        <v>15</v>
      </c>
      <c r="W184" s="8">
        <f t="shared" si="132"/>
        <v>14</v>
      </c>
      <c r="X184" s="8">
        <f t="shared" si="132"/>
        <v>13</v>
      </c>
      <c r="Y184" s="8"/>
      <c r="Z184" s="8">
        <f t="shared" si="132"/>
        <v>12</v>
      </c>
      <c r="AA184" s="8">
        <f t="shared" si="132"/>
        <v>11</v>
      </c>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row>
    <row r="185" spans="1:70" ht="12.75" hidden="1">
      <c r="A185" s="6">
        <f t="shared" si="122"/>
        <v>11</v>
      </c>
      <c r="B185" s="9" t="str">
        <f t="shared" si="125"/>
        <v>Mark Southall</v>
      </c>
      <c r="C185" s="31"/>
      <c r="D185" s="36"/>
      <c r="E185" s="8"/>
      <c r="F185" s="8">
        <f aca="true" t="shared" si="133" ref="F185:AA185">RANK(F106,$F106:$AA106,0)</f>
        <v>9</v>
      </c>
      <c r="G185" s="8"/>
      <c r="H185" s="8">
        <f t="shared" si="133"/>
        <v>10</v>
      </c>
      <c r="I185" s="8"/>
      <c r="J185" s="8">
        <f t="shared" si="133"/>
        <v>6</v>
      </c>
      <c r="K185" s="8">
        <f t="shared" si="133"/>
        <v>5</v>
      </c>
      <c r="L185" s="8"/>
      <c r="M185" s="8">
        <f t="shared" si="133"/>
        <v>12</v>
      </c>
      <c r="N185" s="8">
        <f t="shared" si="133"/>
        <v>8</v>
      </c>
      <c r="O185" s="8">
        <f t="shared" si="133"/>
        <v>7</v>
      </c>
      <c r="P185" s="8"/>
      <c r="Q185" s="8">
        <f t="shared" si="133"/>
        <v>11</v>
      </c>
      <c r="R185" s="8">
        <f t="shared" si="133"/>
        <v>4</v>
      </c>
      <c r="S185" s="8">
        <f t="shared" si="133"/>
        <v>3</v>
      </c>
      <c r="T185" s="8"/>
      <c r="U185" s="8"/>
      <c r="V185" s="8">
        <f t="shared" si="133"/>
        <v>13</v>
      </c>
      <c r="W185" s="8">
        <f t="shared" si="133"/>
        <v>14</v>
      </c>
      <c r="X185" s="8">
        <f t="shared" si="133"/>
        <v>2</v>
      </c>
      <c r="Y185" s="8"/>
      <c r="Z185" s="8">
        <f t="shared" si="133"/>
        <v>15</v>
      </c>
      <c r="AA185" s="8">
        <f t="shared" si="133"/>
        <v>1</v>
      </c>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row>
    <row r="186" spans="1:70" ht="12.75" hidden="1">
      <c r="A186" s="6">
        <f t="shared" si="122"/>
        <v>12</v>
      </c>
      <c r="B186" s="9" t="str">
        <f t="shared" si="125"/>
        <v>Pete Bailey</v>
      </c>
      <c r="C186" s="31"/>
      <c r="D186" s="36"/>
      <c r="E186" s="8"/>
      <c r="F186" s="8">
        <f aca="true" t="shared" si="134" ref="F186:AA186">RANK(F107,$F107:$AA107,0)</f>
        <v>1</v>
      </c>
      <c r="G186" s="8"/>
      <c r="H186" s="8">
        <f t="shared" si="134"/>
        <v>10</v>
      </c>
      <c r="I186" s="8"/>
      <c r="J186" s="8">
        <f t="shared" si="134"/>
        <v>11</v>
      </c>
      <c r="K186" s="8">
        <f t="shared" si="134"/>
        <v>8</v>
      </c>
      <c r="L186" s="8"/>
      <c r="M186" s="8">
        <f t="shared" si="134"/>
        <v>12</v>
      </c>
      <c r="N186" s="8">
        <f t="shared" si="134"/>
        <v>13</v>
      </c>
      <c r="O186" s="8">
        <f t="shared" si="134"/>
        <v>2</v>
      </c>
      <c r="P186" s="8"/>
      <c r="Q186" s="8">
        <f t="shared" si="134"/>
        <v>5</v>
      </c>
      <c r="R186" s="8">
        <f t="shared" si="134"/>
        <v>4</v>
      </c>
      <c r="S186" s="8">
        <f t="shared" si="134"/>
        <v>14</v>
      </c>
      <c r="T186" s="8"/>
      <c r="U186" s="8"/>
      <c r="V186" s="8">
        <f t="shared" si="134"/>
        <v>9</v>
      </c>
      <c r="W186" s="8">
        <f t="shared" si="134"/>
        <v>3</v>
      </c>
      <c r="X186" s="8">
        <f t="shared" si="134"/>
        <v>6</v>
      </c>
      <c r="Y186" s="8"/>
      <c r="Z186" s="8">
        <f t="shared" si="134"/>
        <v>15</v>
      </c>
      <c r="AA186" s="8">
        <f t="shared" si="134"/>
        <v>7</v>
      </c>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row>
    <row r="187" spans="1:70" ht="12.75" hidden="1">
      <c r="A187" s="6">
        <f t="shared" si="122"/>
        <v>13</v>
      </c>
      <c r="B187" s="9" t="str">
        <f t="shared" si="125"/>
        <v>Andy Freeman</v>
      </c>
      <c r="C187" s="31"/>
      <c r="D187" s="36"/>
      <c r="E187" s="8"/>
      <c r="F187" s="8">
        <f aca="true" t="shared" si="135" ref="F187:AA187">RANK(F108,$F108:$AA108,0)</f>
        <v>4</v>
      </c>
      <c r="G187" s="8"/>
      <c r="H187" s="8">
        <f t="shared" si="135"/>
        <v>11</v>
      </c>
      <c r="I187" s="8"/>
      <c r="J187" s="8">
        <f t="shared" si="135"/>
        <v>15</v>
      </c>
      <c r="K187" s="8">
        <f t="shared" si="135"/>
        <v>12</v>
      </c>
      <c r="L187" s="8"/>
      <c r="M187" s="8">
        <f t="shared" si="135"/>
        <v>13</v>
      </c>
      <c r="N187" s="8">
        <f t="shared" si="135"/>
        <v>2</v>
      </c>
      <c r="O187" s="8">
        <f t="shared" si="135"/>
        <v>8</v>
      </c>
      <c r="P187" s="8"/>
      <c r="Q187" s="8">
        <f t="shared" si="135"/>
        <v>1</v>
      </c>
      <c r="R187" s="8">
        <f t="shared" si="135"/>
        <v>7</v>
      </c>
      <c r="S187" s="8">
        <f t="shared" si="135"/>
        <v>14</v>
      </c>
      <c r="T187" s="8"/>
      <c r="U187" s="8"/>
      <c r="V187" s="8">
        <f t="shared" si="135"/>
        <v>5</v>
      </c>
      <c r="W187" s="8">
        <f t="shared" si="135"/>
        <v>3</v>
      </c>
      <c r="X187" s="8">
        <f t="shared" si="135"/>
        <v>9</v>
      </c>
      <c r="Y187" s="8"/>
      <c r="Z187" s="8">
        <f t="shared" si="135"/>
        <v>6</v>
      </c>
      <c r="AA187" s="8">
        <f t="shared" si="135"/>
        <v>10</v>
      </c>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row>
    <row r="188" spans="1:70" ht="12.75" hidden="1">
      <c r="A188" s="6">
        <f t="shared" si="122"/>
        <v>14</v>
      </c>
      <c r="B188" s="9" t="str">
        <f t="shared" si="125"/>
        <v>Mark Passingham</v>
      </c>
      <c r="C188" s="31"/>
      <c r="D188" s="36"/>
      <c r="E188" s="8"/>
      <c r="F188" s="8">
        <f aca="true" t="shared" si="136" ref="F188:AA188">RANK(F109,$F109:$AA109,0)</f>
        <v>2</v>
      </c>
      <c r="G188" s="8"/>
      <c r="H188" s="8">
        <f t="shared" si="136"/>
        <v>3</v>
      </c>
      <c r="I188" s="8"/>
      <c r="J188" s="8">
        <f t="shared" si="136"/>
        <v>15</v>
      </c>
      <c r="K188" s="8">
        <f t="shared" si="136"/>
        <v>9</v>
      </c>
      <c r="L188" s="8"/>
      <c r="M188" s="8">
        <f t="shared" si="136"/>
        <v>8</v>
      </c>
      <c r="N188" s="8">
        <f t="shared" si="136"/>
        <v>5</v>
      </c>
      <c r="O188" s="8">
        <f t="shared" si="136"/>
        <v>1</v>
      </c>
      <c r="P188" s="8"/>
      <c r="Q188" s="8">
        <f t="shared" si="136"/>
        <v>6</v>
      </c>
      <c r="R188" s="8">
        <f t="shared" si="136"/>
        <v>10</v>
      </c>
      <c r="S188" s="8">
        <f t="shared" si="136"/>
        <v>13</v>
      </c>
      <c r="T188" s="8"/>
      <c r="U188" s="8"/>
      <c r="V188" s="8">
        <f t="shared" si="136"/>
        <v>12</v>
      </c>
      <c r="W188" s="8">
        <f t="shared" si="136"/>
        <v>11</v>
      </c>
      <c r="X188" s="8">
        <f t="shared" si="136"/>
        <v>7</v>
      </c>
      <c r="Y188" s="8"/>
      <c r="Z188" s="8">
        <f t="shared" si="136"/>
        <v>14</v>
      </c>
      <c r="AA188" s="8">
        <f t="shared" si="136"/>
        <v>4</v>
      </c>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row>
    <row r="189" spans="1:70" ht="12.75" hidden="1">
      <c r="A189" s="6">
        <f t="shared" si="122"/>
        <v>15</v>
      </c>
      <c r="B189" s="9">
        <f t="shared" si="125"/>
      </c>
      <c r="C189" s="31"/>
      <c r="D189" s="36"/>
      <c r="E189" s="8"/>
      <c r="F189" s="8">
        <f aca="true" t="shared" si="137" ref="F189:AA189">RANK(F110,$F110:$AA110,0)</f>
        <v>15</v>
      </c>
      <c r="G189" s="8"/>
      <c r="H189" s="8">
        <f t="shared" si="137"/>
        <v>14</v>
      </c>
      <c r="I189" s="8"/>
      <c r="J189" s="8">
        <f t="shared" si="137"/>
        <v>13</v>
      </c>
      <c r="K189" s="8">
        <f t="shared" si="137"/>
        <v>12</v>
      </c>
      <c r="L189" s="8"/>
      <c r="M189" s="8">
        <f t="shared" si="137"/>
        <v>11</v>
      </c>
      <c r="N189" s="8">
        <f t="shared" si="137"/>
        <v>10</v>
      </c>
      <c r="O189" s="8">
        <f t="shared" si="137"/>
        <v>9</v>
      </c>
      <c r="P189" s="8"/>
      <c r="Q189" s="8">
        <f t="shared" si="137"/>
        <v>8</v>
      </c>
      <c r="R189" s="8">
        <f t="shared" si="137"/>
        <v>7</v>
      </c>
      <c r="S189" s="8">
        <f t="shared" si="137"/>
        <v>6</v>
      </c>
      <c r="T189" s="8"/>
      <c r="U189" s="8"/>
      <c r="V189" s="8">
        <f t="shared" si="137"/>
        <v>5</v>
      </c>
      <c r="W189" s="8">
        <f t="shared" si="137"/>
        <v>4</v>
      </c>
      <c r="X189" s="8">
        <f t="shared" si="137"/>
        <v>3</v>
      </c>
      <c r="Y189" s="8"/>
      <c r="Z189" s="8">
        <f t="shared" si="137"/>
        <v>2</v>
      </c>
      <c r="AA189" s="8">
        <f t="shared" si="137"/>
        <v>1</v>
      </c>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row>
    <row r="190" spans="1:70" ht="12.75" hidden="1">
      <c r="A190" s="6">
        <f t="shared" si="122"/>
        <v>16</v>
      </c>
      <c r="B190" s="9">
        <f t="shared" si="125"/>
      </c>
      <c r="C190" s="31"/>
      <c r="D190" s="36"/>
      <c r="E190" s="8"/>
      <c r="F190" s="8">
        <f aca="true" t="shared" si="138" ref="F190:AA190">RANK(F111,$F111:$AA111,0)</f>
        <v>15</v>
      </c>
      <c r="G190" s="8"/>
      <c r="H190" s="8">
        <f t="shared" si="138"/>
        <v>14</v>
      </c>
      <c r="I190" s="8"/>
      <c r="J190" s="8">
        <f t="shared" si="138"/>
        <v>13</v>
      </c>
      <c r="K190" s="8">
        <f t="shared" si="138"/>
        <v>12</v>
      </c>
      <c r="L190" s="8"/>
      <c r="M190" s="8">
        <f t="shared" si="138"/>
        <v>11</v>
      </c>
      <c r="N190" s="8">
        <f t="shared" si="138"/>
        <v>10</v>
      </c>
      <c r="O190" s="8">
        <f t="shared" si="138"/>
        <v>9</v>
      </c>
      <c r="P190" s="8"/>
      <c r="Q190" s="8">
        <f t="shared" si="138"/>
        <v>8</v>
      </c>
      <c r="R190" s="8">
        <f t="shared" si="138"/>
        <v>7</v>
      </c>
      <c r="S190" s="8">
        <f t="shared" si="138"/>
        <v>6</v>
      </c>
      <c r="T190" s="8"/>
      <c r="U190" s="8"/>
      <c r="V190" s="8">
        <f t="shared" si="138"/>
        <v>5</v>
      </c>
      <c r="W190" s="8">
        <f t="shared" si="138"/>
        <v>4</v>
      </c>
      <c r="X190" s="8">
        <f t="shared" si="138"/>
        <v>3</v>
      </c>
      <c r="Y190" s="8"/>
      <c r="Z190" s="8">
        <f t="shared" si="138"/>
        <v>2</v>
      </c>
      <c r="AA190" s="8">
        <f t="shared" si="138"/>
        <v>1</v>
      </c>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row>
    <row r="191" spans="1:70" ht="12.75" hidden="1">
      <c r="A191" s="6">
        <f t="shared" si="122"/>
        <v>17</v>
      </c>
      <c r="B191" s="9">
        <f t="shared" si="125"/>
      </c>
      <c r="C191" s="31"/>
      <c r="D191" s="36"/>
      <c r="E191" s="8"/>
      <c r="F191" s="8">
        <f aca="true" t="shared" si="139" ref="F191:AA191">RANK(F112,$F112:$AA112,0)</f>
        <v>15</v>
      </c>
      <c r="G191" s="8"/>
      <c r="H191" s="8">
        <f t="shared" si="139"/>
        <v>14</v>
      </c>
      <c r="I191" s="8"/>
      <c r="J191" s="8">
        <f t="shared" si="139"/>
        <v>13</v>
      </c>
      <c r="K191" s="8">
        <f t="shared" si="139"/>
        <v>12</v>
      </c>
      <c r="L191" s="8"/>
      <c r="M191" s="8">
        <f t="shared" si="139"/>
        <v>11</v>
      </c>
      <c r="N191" s="8">
        <f t="shared" si="139"/>
        <v>10</v>
      </c>
      <c r="O191" s="8">
        <f t="shared" si="139"/>
        <v>9</v>
      </c>
      <c r="P191" s="8"/>
      <c r="Q191" s="8">
        <f t="shared" si="139"/>
        <v>8</v>
      </c>
      <c r="R191" s="8">
        <f t="shared" si="139"/>
        <v>7</v>
      </c>
      <c r="S191" s="8">
        <f t="shared" si="139"/>
        <v>6</v>
      </c>
      <c r="T191" s="8"/>
      <c r="U191" s="8"/>
      <c r="V191" s="8">
        <f t="shared" si="139"/>
        <v>5</v>
      </c>
      <c r="W191" s="8">
        <f t="shared" si="139"/>
        <v>4</v>
      </c>
      <c r="X191" s="8">
        <f t="shared" si="139"/>
        <v>3</v>
      </c>
      <c r="Y191" s="8"/>
      <c r="Z191" s="8">
        <f t="shared" si="139"/>
        <v>2</v>
      </c>
      <c r="AA191" s="8">
        <f t="shared" si="139"/>
        <v>1</v>
      </c>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row>
    <row r="192" spans="1:70" ht="12.75" hidden="1">
      <c r="A192" s="6">
        <f t="shared" si="122"/>
        <v>18</v>
      </c>
      <c r="B192" s="9">
        <f t="shared" si="125"/>
      </c>
      <c r="C192" s="31"/>
      <c r="D192" s="36"/>
      <c r="E192" s="8"/>
      <c r="F192" s="8">
        <f aca="true" t="shared" si="140" ref="F192:AA192">RANK(F113,$F113:$AA113,0)</f>
        <v>15</v>
      </c>
      <c r="G192" s="8"/>
      <c r="H192" s="8">
        <f t="shared" si="140"/>
        <v>14</v>
      </c>
      <c r="I192" s="8"/>
      <c r="J192" s="8">
        <f t="shared" si="140"/>
        <v>13</v>
      </c>
      <c r="K192" s="8">
        <f t="shared" si="140"/>
        <v>12</v>
      </c>
      <c r="L192" s="8"/>
      <c r="M192" s="8">
        <f t="shared" si="140"/>
        <v>11</v>
      </c>
      <c r="N192" s="8">
        <f t="shared" si="140"/>
        <v>10</v>
      </c>
      <c r="O192" s="8">
        <f t="shared" si="140"/>
        <v>9</v>
      </c>
      <c r="P192" s="8"/>
      <c r="Q192" s="8">
        <f t="shared" si="140"/>
        <v>8</v>
      </c>
      <c r="R192" s="8">
        <f t="shared" si="140"/>
        <v>7</v>
      </c>
      <c r="S192" s="8">
        <f t="shared" si="140"/>
        <v>6</v>
      </c>
      <c r="T192" s="8"/>
      <c r="U192" s="8"/>
      <c r="V192" s="8">
        <f t="shared" si="140"/>
        <v>5</v>
      </c>
      <c r="W192" s="8">
        <f t="shared" si="140"/>
        <v>4</v>
      </c>
      <c r="X192" s="8">
        <f t="shared" si="140"/>
        <v>3</v>
      </c>
      <c r="Y192" s="8"/>
      <c r="Z192" s="8">
        <f t="shared" si="140"/>
        <v>2</v>
      </c>
      <c r="AA192" s="8">
        <f t="shared" si="140"/>
        <v>1</v>
      </c>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row>
    <row r="193" spans="1:70" ht="12.75" hidden="1">
      <c r="A193" s="6">
        <f t="shared" si="122"/>
        <v>19</v>
      </c>
      <c r="B193" s="9">
        <f t="shared" si="125"/>
      </c>
      <c r="C193" s="31"/>
      <c r="D193" s="36"/>
      <c r="E193" s="8"/>
      <c r="F193" s="8">
        <f aca="true" t="shared" si="141" ref="F193:AA193">RANK(F114,$F114:$AA114,0)</f>
        <v>15</v>
      </c>
      <c r="G193" s="8"/>
      <c r="H193" s="8">
        <f t="shared" si="141"/>
        <v>14</v>
      </c>
      <c r="I193" s="8"/>
      <c r="J193" s="8">
        <f t="shared" si="141"/>
        <v>13</v>
      </c>
      <c r="K193" s="8">
        <f t="shared" si="141"/>
        <v>12</v>
      </c>
      <c r="L193" s="8"/>
      <c r="M193" s="8">
        <f t="shared" si="141"/>
        <v>11</v>
      </c>
      <c r="N193" s="8">
        <f t="shared" si="141"/>
        <v>10</v>
      </c>
      <c r="O193" s="8">
        <f t="shared" si="141"/>
        <v>9</v>
      </c>
      <c r="P193" s="8"/>
      <c r="Q193" s="8">
        <f t="shared" si="141"/>
        <v>8</v>
      </c>
      <c r="R193" s="8">
        <f t="shared" si="141"/>
        <v>7</v>
      </c>
      <c r="S193" s="8">
        <f t="shared" si="141"/>
        <v>6</v>
      </c>
      <c r="T193" s="8"/>
      <c r="U193" s="8"/>
      <c r="V193" s="8">
        <f t="shared" si="141"/>
        <v>5</v>
      </c>
      <c r="W193" s="8">
        <f t="shared" si="141"/>
        <v>4</v>
      </c>
      <c r="X193" s="8">
        <f t="shared" si="141"/>
        <v>3</v>
      </c>
      <c r="Y193" s="8"/>
      <c r="Z193" s="8">
        <f t="shared" si="141"/>
        <v>2</v>
      </c>
      <c r="AA193" s="8">
        <f t="shared" si="141"/>
        <v>1</v>
      </c>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row>
    <row r="194" spans="1:70" ht="12.75" hidden="1">
      <c r="A194" s="6">
        <f t="shared" si="122"/>
        <v>20</v>
      </c>
      <c r="B194" s="9">
        <f t="shared" si="125"/>
      </c>
      <c r="C194" s="31"/>
      <c r="D194" s="36"/>
      <c r="E194" s="8"/>
      <c r="F194" s="8">
        <f aca="true" t="shared" si="142" ref="F194:AA194">RANK(F115,$F115:$AA115,0)</f>
        <v>15</v>
      </c>
      <c r="G194" s="8"/>
      <c r="H194" s="8">
        <f t="shared" si="142"/>
        <v>14</v>
      </c>
      <c r="I194" s="8"/>
      <c r="J194" s="8">
        <f t="shared" si="142"/>
        <v>13</v>
      </c>
      <c r="K194" s="8">
        <f t="shared" si="142"/>
        <v>12</v>
      </c>
      <c r="L194" s="8"/>
      <c r="M194" s="8">
        <f t="shared" si="142"/>
        <v>11</v>
      </c>
      <c r="N194" s="8">
        <f t="shared" si="142"/>
        <v>10</v>
      </c>
      <c r="O194" s="8">
        <f t="shared" si="142"/>
        <v>9</v>
      </c>
      <c r="P194" s="8"/>
      <c r="Q194" s="8">
        <f t="shared" si="142"/>
        <v>8</v>
      </c>
      <c r="R194" s="8">
        <f t="shared" si="142"/>
        <v>7</v>
      </c>
      <c r="S194" s="8">
        <f t="shared" si="142"/>
        <v>6</v>
      </c>
      <c r="T194" s="8"/>
      <c r="U194" s="8"/>
      <c r="V194" s="8">
        <f t="shared" si="142"/>
        <v>5</v>
      </c>
      <c r="W194" s="8">
        <f t="shared" si="142"/>
        <v>4</v>
      </c>
      <c r="X194" s="8">
        <f t="shared" si="142"/>
        <v>3</v>
      </c>
      <c r="Y194" s="8"/>
      <c r="Z194" s="8">
        <f t="shared" si="142"/>
        <v>2</v>
      </c>
      <c r="AA194" s="8">
        <f t="shared" si="142"/>
        <v>1</v>
      </c>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row>
    <row r="195" spans="1:70" ht="12.75" hidden="1">
      <c r="A195" s="6">
        <f t="shared" si="122"/>
        <v>21</v>
      </c>
      <c r="B195" s="9">
        <f t="shared" si="125"/>
      </c>
      <c r="C195" s="31"/>
      <c r="D195" s="36"/>
      <c r="E195" s="8"/>
      <c r="F195" s="8">
        <f aca="true" t="shared" si="143" ref="F195:AA195">RANK(F116,$F116:$AA116,0)</f>
        <v>15</v>
      </c>
      <c r="G195" s="8"/>
      <c r="H195" s="8">
        <f t="shared" si="143"/>
        <v>14</v>
      </c>
      <c r="I195" s="8"/>
      <c r="J195" s="8">
        <f t="shared" si="143"/>
        <v>13</v>
      </c>
      <c r="K195" s="8">
        <f t="shared" si="143"/>
        <v>12</v>
      </c>
      <c r="L195" s="8"/>
      <c r="M195" s="8">
        <f t="shared" si="143"/>
        <v>11</v>
      </c>
      <c r="N195" s="8">
        <f t="shared" si="143"/>
        <v>10</v>
      </c>
      <c r="O195" s="8">
        <f t="shared" si="143"/>
        <v>9</v>
      </c>
      <c r="P195" s="8"/>
      <c r="Q195" s="8">
        <f t="shared" si="143"/>
        <v>8</v>
      </c>
      <c r="R195" s="8">
        <f t="shared" si="143"/>
        <v>7</v>
      </c>
      <c r="S195" s="8">
        <f t="shared" si="143"/>
        <v>6</v>
      </c>
      <c r="T195" s="8"/>
      <c r="U195" s="8"/>
      <c r="V195" s="8">
        <f t="shared" si="143"/>
        <v>5</v>
      </c>
      <c r="W195" s="8">
        <f t="shared" si="143"/>
        <v>4</v>
      </c>
      <c r="X195" s="8">
        <f t="shared" si="143"/>
        <v>3</v>
      </c>
      <c r="Y195" s="8"/>
      <c r="Z195" s="8">
        <f t="shared" si="143"/>
        <v>2</v>
      </c>
      <c r="AA195" s="8">
        <f t="shared" si="143"/>
        <v>1</v>
      </c>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row>
    <row r="196" spans="1:70" ht="12.75" hidden="1">
      <c r="A196" s="6">
        <f t="shared" si="122"/>
        <v>22</v>
      </c>
      <c r="B196" s="9">
        <f t="shared" si="125"/>
      </c>
      <c r="C196" s="31"/>
      <c r="D196" s="36"/>
      <c r="E196" s="8"/>
      <c r="F196" s="8">
        <f aca="true" t="shared" si="144" ref="F196:AA196">RANK(F117,$F117:$AA117,0)</f>
        <v>15</v>
      </c>
      <c r="G196" s="8"/>
      <c r="H196" s="8">
        <f t="shared" si="144"/>
        <v>14</v>
      </c>
      <c r="I196" s="8"/>
      <c r="J196" s="8">
        <f t="shared" si="144"/>
        <v>13</v>
      </c>
      <c r="K196" s="8">
        <f t="shared" si="144"/>
        <v>12</v>
      </c>
      <c r="L196" s="8"/>
      <c r="M196" s="8">
        <f t="shared" si="144"/>
        <v>11</v>
      </c>
      <c r="N196" s="8">
        <f t="shared" si="144"/>
        <v>10</v>
      </c>
      <c r="O196" s="8">
        <f t="shared" si="144"/>
        <v>9</v>
      </c>
      <c r="P196" s="8"/>
      <c r="Q196" s="8">
        <f t="shared" si="144"/>
        <v>8</v>
      </c>
      <c r="R196" s="8">
        <f t="shared" si="144"/>
        <v>7</v>
      </c>
      <c r="S196" s="8">
        <f t="shared" si="144"/>
        <v>6</v>
      </c>
      <c r="T196" s="8"/>
      <c r="U196" s="8"/>
      <c r="V196" s="8">
        <f t="shared" si="144"/>
        <v>5</v>
      </c>
      <c r="W196" s="8">
        <f t="shared" si="144"/>
        <v>4</v>
      </c>
      <c r="X196" s="8">
        <f t="shared" si="144"/>
        <v>3</v>
      </c>
      <c r="Y196" s="8"/>
      <c r="Z196" s="8">
        <f t="shared" si="144"/>
        <v>2</v>
      </c>
      <c r="AA196" s="8">
        <f t="shared" si="144"/>
        <v>1</v>
      </c>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row>
    <row r="197" spans="1:70" ht="12.75" hidden="1">
      <c r="A197" s="6">
        <f t="shared" si="122"/>
        <v>23</v>
      </c>
      <c r="B197" s="9">
        <f t="shared" si="125"/>
      </c>
      <c r="C197" s="31"/>
      <c r="D197" s="36"/>
      <c r="E197" s="8"/>
      <c r="F197" s="8">
        <f aca="true" t="shared" si="145" ref="F197:AA197">RANK(F118,$F118:$AA118,0)</f>
        <v>15</v>
      </c>
      <c r="G197" s="8"/>
      <c r="H197" s="8">
        <f t="shared" si="145"/>
        <v>14</v>
      </c>
      <c r="I197" s="8"/>
      <c r="J197" s="8">
        <f t="shared" si="145"/>
        <v>13</v>
      </c>
      <c r="K197" s="8">
        <f t="shared" si="145"/>
        <v>12</v>
      </c>
      <c r="L197" s="8"/>
      <c r="M197" s="8">
        <f t="shared" si="145"/>
        <v>11</v>
      </c>
      <c r="N197" s="8">
        <f t="shared" si="145"/>
        <v>10</v>
      </c>
      <c r="O197" s="8">
        <f t="shared" si="145"/>
        <v>9</v>
      </c>
      <c r="P197" s="8"/>
      <c r="Q197" s="8">
        <f t="shared" si="145"/>
        <v>8</v>
      </c>
      <c r="R197" s="8">
        <f t="shared" si="145"/>
        <v>7</v>
      </c>
      <c r="S197" s="8">
        <f t="shared" si="145"/>
        <v>6</v>
      </c>
      <c r="T197" s="8"/>
      <c r="U197" s="8"/>
      <c r="V197" s="8">
        <f t="shared" si="145"/>
        <v>5</v>
      </c>
      <c r="W197" s="8">
        <f t="shared" si="145"/>
        <v>4</v>
      </c>
      <c r="X197" s="8">
        <f t="shared" si="145"/>
        <v>3</v>
      </c>
      <c r="Y197" s="8"/>
      <c r="Z197" s="8">
        <f t="shared" si="145"/>
        <v>2</v>
      </c>
      <c r="AA197" s="8">
        <f t="shared" si="145"/>
        <v>1</v>
      </c>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row>
    <row r="198" spans="1:70" ht="12.75" hidden="1">
      <c r="A198" s="6">
        <f t="shared" si="122"/>
        <v>24</v>
      </c>
      <c r="B198" s="9">
        <f t="shared" si="125"/>
      </c>
      <c r="C198" s="31"/>
      <c r="D198" s="36"/>
      <c r="E198" s="8"/>
      <c r="F198" s="8">
        <f aca="true" t="shared" si="146" ref="F198:AA198">RANK(F119,$F119:$AA119,0)</f>
        <v>15</v>
      </c>
      <c r="G198" s="8"/>
      <c r="H198" s="8">
        <f t="shared" si="146"/>
        <v>14</v>
      </c>
      <c r="I198" s="8"/>
      <c r="J198" s="8">
        <f t="shared" si="146"/>
        <v>13</v>
      </c>
      <c r="K198" s="8">
        <f t="shared" si="146"/>
        <v>12</v>
      </c>
      <c r="L198" s="8"/>
      <c r="M198" s="8">
        <f t="shared" si="146"/>
        <v>11</v>
      </c>
      <c r="N198" s="8">
        <f t="shared" si="146"/>
        <v>10</v>
      </c>
      <c r="O198" s="8">
        <f t="shared" si="146"/>
        <v>9</v>
      </c>
      <c r="P198" s="8"/>
      <c r="Q198" s="8">
        <f t="shared" si="146"/>
        <v>8</v>
      </c>
      <c r="R198" s="8">
        <f t="shared" si="146"/>
        <v>7</v>
      </c>
      <c r="S198" s="8">
        <f t="shared" si="146"/>
        <v>6</v>
      </c>
      <c r="T198" s="8"/>
      <c r="U198" s="8"/>
      <c r="V198" s="8">
        <f t="shared" si="146"/>
        <v>5</v>
      </c>
      <c r="W198" s="8">
        <f t="shared" si="146"/>
        <v>4</v>
      </c>
      <c r="X198" s="8">
        <f t="shared" si="146"/>
        <v>3</v>
      </c>
      <c r="Y198" s="8"/>
      <c r="Z198" s="8">
        <f t="shared" si="146"/>
        <v>2</v>
      </c>
      <c r="AA198" s="8">
        <f t="shared" si="146"/>
        <v>1</v>
      </c>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row>
    <row r="199" spans="1:70" ht="12.75" hidden="1">
      <c r="A199" s="6">
        <f t="shared" si="122"/>
        <v>25</v>
      </c>
      <c r="B199" s="9">
        <f t="shared" si="125"/>
      </c>
      <c r="C199" s="31"/>
      <c r="D199" s="36"/>
      <c r="E199" s="8"/>
      <c r="F199" s="8">
        <f aca="true" t="shared" si="147" ref="F199:AA199">RANK(F120,$F120:$AA120,0)</f>
        <v>15</v>
      </c>
      <c r="G199" s="8"/>
      <c r="H199" s="8">
        <f t="shared" si="147"/>
        <v>14</v>
      </c>
      <c r="I199" s="8"/>
      <c r="J199" s="8">
        <f t="shared" si="147"/>
        <v>13</v>
      </c>
      <c r="K199" s="8">
        <f t="shared" si="147"/>
        <v>12</v>
      </c>
      <c r="L199" s="8"/>
      <c r="M199" s="8">
        <f t="shared" si="147"/>
        <v>11</v>
      </c>
      <c r="N199" s="8">
        <f t="shared" si="147"/>
        <v>10</v>
      </c>
      <c r="O199" s="8">
        <f t="shared" si="147"/>
        <v>9</v>
      </c>
      <c r="P199" s="8"/>
      <c r="Q199" s="8">
        <f t="shared" si="147"/>
        <v>8</v>
      </c>
      <c r="R199" s="8">
        <f t="shared" si="147"/>
        <v>7</v>
      </c>
      <c r="S199" s="8">
        <f t="shared" si="147"/>
        <v>6</v>
      </c>
      <c r="T199" s="8"/>
      <c r="U199" s="8"/>
      <c r="V199" s="8">
        <f t="shared" si="147"/>
        <v>5</v>
      </c>
      <c r="W199" s="8">
        <f t="shared" si="147"/>
        <v>4</v>
      </c>
      <c r="X199" s="8">
        <f t="shared" si="147"/>
        <v>3</v>
      </c>
      <c r="Y199" s="8"/>
      <c r="Z199" s="8">
        <f t="shared" si="147"/>
        <v>2</v>
      </c>
      <c r="AA199" s="8">
        <f t="shared" si="147"/>
        <v>1</v>
      </c>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row>
    <row r="200" spans="1:70" ht="12.75" hidden="1">
      <c r="A200" s="6">
        <f t="shared" si="122"/>
        <v>26</v>
      </c>
      <c r="B200" s="9">
        <f t="shared" si="125"/>
      </c>
      <c r="C200" s="31"/>
      <c r="D200" s="36"/>
      <c r="E200" s="8"/>
      <c r="F200" s="8">
        <f aca="true" t="shared" si="148" ref="F200:AA200">RANK(F121,$F121:$AA121,0)</f>
        <v>15</v>
      </c>
      <c r="G200" s="8"/>
      <c r="H200" s="8">
        <f t="shared" si="148"/>
        <v>14</v>
      </c>
      <c r="I200" s="8"/>
      <c r="J200" s="8">
        <f t="shared" si="148"/>
        <v>13</v>
      </c>
      <c r="K200" s="8">
        <f t="shared" si="148"/>
        <v>12</v>
      </c>
      <c r="L200" s="8"/>
      <c r="M200" s="8">
        <f t="shared" si="148"/>
        <v>11</v>
      </c>
      <c r="N200" s="8">
        <f t="shared" si="148"/>
        <v>10</v>
      </c>
      <c r="O200" s="8">
        <f t="shared" si="148"/>
        <v>9</v>
      </c>
      <c r="P200" s="8"/>
      <c r="Q200" s="8">
        <f t="shared" si="148"/>
        <v>8</v>
      </c>
      <c r="R200" s="8">
        <f t="shared" si="148"/>
        <v>7</v>
      </c>
      <c r="S200" s="8">
        <f t="shared" si="148"/>
        <v>6</v>
      </c>
      <c r="T200" s="8"/>
      <c r="U200" s="8"/>
      <c r="V200" s="8">
        <f t="shared" si="148"/>
        <v>5</v>
      </c>
      <c r="W200" s="8">
        <f t="shared" si="148"/>
        <v>4</v>
      </c>
      <c r="X200" s="8">
        <f t="shared" si="148"/>
        <v>3</v>
      </c>
      <c r="Y200" s="8"/>
      <c r="Z200" s="8">
        <f t="shared" si="148"/>
        <v>2</v>
      </c>
      <c r="AA200" s="8">
        <f t="shared" si="148"/>
        <v>1</v>
      </c>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row>
    <row r="201" spans="1:70" ht="12.75" hidden="1">
      <c r="A201" s="6">
        <f t="shared" si="122"/>
        <v>27</v>
      </c>
      <c r="B201" s="9">
        <f t="shared" si="125"/>
      </c>
      <c r="C201" s="31"/>
      <c r="D201" s="36"/>
      <c r="E201" s="8"/>
      <c r="F201" s="8">
        <f aca="true" t="shared" si="149" ref="F201:AA201">RANK(F122,$F122:$AA122,0)</f>
        <v>15</v>
      </c>
      <c r="G201" s="8"/>
      <c r="H201" s="8">
        <f t="shared" si="149"/>
        <v>14</v>
      </c>
      <c r="I201" s="8"/>
      <c r="J201" s="8">
        <f t="shared" si="149"/>
        <v>13</v>
      </c>
      <c r="K201" s="8">
        <f t="shared" si="149"/>
        <v>12</v>
      </c>
      <c r="L201" s="8"/>
      <c r="M201" s="8">
        <f t="shared" si="149"/>
        <v>11</v>
      </c>
      <c r="N201" s="8">
        <f t="shared" si="149"/>
        <v>10</v>
      </c>
      <c r="O201" s="8">
        <f t="shared" si="149"/>
        <v>9</v>
      </c>
      <c r="P201" s="8"/>
      <c r="Q201" s="8">
        <f t="shared" si="149"/>
        <v>8</v>
      </c>
      <c r="R201" s="8">
        <f t="shared" si="149"/>
        <v>7</v>
      </c>
      <c r="S201" s="8">
        <f t="shared" si="149"/>
        <v>6</v>
      </c>
      <c r="T201" s="8"/>
      <c r="U201" s="8"/>
      <c r="V201" s="8">
        <f t="shared" si="149"/>
        <v>5</v>
      </c>
      <c r="W201" s="8">
        <f t="shared" si="149"/>
        <v>4</v>
      </c>
      <c r="X201" s="8">
        <f t="shared" si="149"/>
        <v>3</v>
      </c>
      <c r="Y201" s="8"/>
      <c r="Z201" s="8">
        <f t="shared" si="149"/>
        <v>2</v>
      </c>
      <c r="AA201" s="8">
        <f t="shared" si="149"/>
        <v>1</v>
      </c>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row>
    <row r="202" spans="1:70" ht="12.75" hidden="1">
      <c r="A202" s="6">
        <f t="shared" si="122"/>
        <v>28</v>
      </c>
      <c r="B202" s="9">
        <f t="shared" si="125"/>
      </c>
      <c r="C202" s="31"/>
      <c r="D202" s="36"/>
      <c r="E202" s="8"/>
      <c r="F202" s="8">
        <f aca="true" t="shared" si="150" ref="F202:AA202">RANK(F123,$F123:$AA123,0)</f>
        <v>15</v>
      </c>
      <c r="G202" s="8"/>
      <c r="H202" s="8">
        <f t="shared" si="150"/>
        <v>14</v>
      </c>
      <c r="I202" s="8"/>
      <c r="J202" s="8">
        <f t="shared" si="150"/>
        <v>13</v>
      </c>
      <c r="K202" s="8">
        <f t="shared" si="150"/>
        <v>12</v>
      </c>
      <c r="L202" s="8"/>
      <c r="M202" s="8">
        <f t="shared" si="150"/>
        <v>11</v>
      </c>
      <c r="N202" s="8">
        <f t="shared" si="150"/>
        <v>10</v>
      </c>
      <c r="O202" s="8">
        <f t="shared" si="150"/>
        <v>9</v>
      </c>
      <c r="P202" s="8"/>
      <c r="Q202" s="8">
        <f t="shared" si="150"/>
        <v>8</v>
      </c>
      <c r="R202" s="8">
        <f t="shared" si="150"/>
        <v>7</v>
      </c>
      <c r="S202" s="8">
        <f t="shared" si="150"/>
        <v>6</v>
      </c>
      <c r="T202" s="8"/>
      <c r="U202" s="8"/>
      <c r="V202" s="8">
        <f t="shared" si="150"/>
        <v>5</v>
      </c>
      <c r="W202" s="8">
        <f t="shared" si="150"/>
        <v>4</v>
      </c>
      <c r="X202" s="8">
        <f t="shared" si="150"/>
        <v>3</v>
      </c>
      <c r="Y202" s="8"/>
      <c r="Z202" s="8">
        <f t="shared" si="150"/>
        <v>2</v>
      </c>
      <c r="AA202" s="8">
        <f t="shared" si="150"/>
        <v>1</v>
      </c>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row>
    <row r="203" spans="1:70" ht="12.75" hidden="1">
      <c r="A203" s="6">
        <f t="shared" si="122"/>
        <v>29</v>
      </c>
      <c r="B203" s="9">
        <f t="shared" si="125"/>
      </c>
      <c r="C203" s="31"/>
      <c r="D203" s="36"/>
      <c r="E203" s="8"/>
      <c r="F203" s="8">
        <f aca="true" t="shared" si="151" ref="F203:AA203">RANK(F124,$F124:$AA124,0)</f>
        <v>15</v>
      </c>
      <c r="G203" s="8"/>
      <c r="H203" s="8">
        <f t="shared" si="151"/>
        <v>14</v>
      </c>
      <c r="I203" s="8"/>
      <c r="J203" s="8">
        <f t="shared" si="151"/>
        <v>13</v>
      </c>
      <c r="K203" s="8">
        <f t="shared" si="151"/>
        <v>12</v>
      </c>
      <c r="L203" s="8"/>
      <c r="M203" s="8">
        <f t="shared" si="151"/>
        <v>11</v>
      </c>
      <c r="N203" s="8">
        <f t="shared" si="151"/>
        <v>10</v>
      </c>
      <c r="O203" s="8">
        <f t="shared" si="151"/>
        <v>9</v>
      </c>
      <c r="P203" s="8"/>
      <c r="Q203" s="8">
        <f t="shared" si="151"/>
        <v>8</v>
      </c>
      <c r="R203" s="8">
        <f t="shared" si="151"/>
        <v>7</v>
      </c>
      <c r="S203" s="8">
        <f t="shared" si="151"/>
        <v>6</v>
      </c>
      <c r="T203" s="8"/>
      <c r="U203" s="8"/>
      <c r="V203" s="8">
        <f t="shared" si="151"/>
        <v>5</v>
      </c>
      <c r="W203" s="8">
        <f t="shared" si="151"/>
        <v>4</v>
      </c>
      <c r="X203" s="8">
        <f t="shared" si="151"/>
        <v>3</v>
      </c>
      <c r="Y203" s="8"/>
      <c r="Z203" s="8">
        <f t="shared" si="151"/>
        <v>2</v>
      </c>
      <c r="AA203" s="8">
        <f t="shared" si="151"/>
        <v>1</v>
      </c>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row>
    <row r="204" spans="1:70" ht="12.75" hidden="1">
      <c r="A204" s="6">
        <f t="shared" si="122"/>
        <v>30</v>
      </c>
      <c r="B204" s="9">
        <f t="shared" si="125"/>
      </c>
      <c r="C204" s="31"/>
      <c r="D204" s="36"/>
      <c r="E204" s="8"/>
      <c r="F204" s="8">
        <f aca="true" t="shared" si="152" ref="F204:AA204">RANK(F125,$F125:$AA125,0)</f>
        <v>15</v>
      </c>
      <c r="G204" s="8"/>
      <c r="H204" s="8">
        <f t="shared" si="152"/>
        <v>14</v>
      </c>
      <c r="I204" s="8"/>
      <c r="J204" s="8">
        <f t="shared" si="152"/>
        <v>13</v>
      </c>
      <c r="K204" s="8">
        <f t="shared" si="152"/>
        <v>12</v>
      </c>
      <c r="L204" s="8"/>
      <c r="M204" s="8">
        <f t="shared" si="152"/>
        <v>11</v>
      </c>
      <c r="N204" s="8">
        <f t="shared" si="152"/>
        <v>10</v>
      </c>
      <c r="O204" s="8">
        <f t="shared" si="152"/>
        <v>9</v>
      </c>
      <c r="P204" s="8"/>
      <c r="Q204" s="8">
        <f t="shared" si="152"/>
        <v>8</v>
      </c>
      <c r="R204" s="8">
        <f t="shared" si="152"/>
        <v>7</v>
      </c>
      <c r="S204" s="8">
        <f t="shared" si="152"/>
        <v>6</v>
      </c>
      <c r="T204" s="8"/>
      <c r="U204" s="8"/>
      <c r="V204" s="8">
        <f t="shared" si="152"/>
        <v>5</v>
      </c>
      <c r="W204" s="8">
        <f t="shared" si="152"/>
        <v>4</v>
      </c>
      <c r="X204" s="8">
        <f t="shared" si="152"/>
        <v>3</v>
      </c>
      <c r="Y204" s="8"/>
      <c r="Z204" s="8">
        <f t="shared" si="152"/>
        <v>2</v>
      </c>
      <c r="AA204" s="8">
        <f t="shared" si="152"/>
        <v>1</v>
      </c>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row>
    <row r="205" spans="1:70" ht="12.75" hidden="1">
      <c r="A205" s="6">
        <f t="shared" si="122"/>
        <v>31</v>
      </c>
      <c r="B205" s="9">
        <f t="shared" si="125"/>
      </c>
      <c r="C205" s="31"/>
      <c r="D205" s="36"/>
      <c r="E205" s="8"/>
      <c r="F205" s="8">
        <f aca="true" t="shared" si="153" ref="F205:AA205">RANK(F126,$F126:$AA126,0)</f>
        <v>15</v>
      </c>
      <c r="G205" s="8"/>
      <c r="H205" s="8">
        <f t="shared" si="153"/>
        <v>14</v>
      </c>
      <c r="I205" s="8"/>
      <c r="J205" s="8">
        <f t="shared" si="153"/>
        <v>13</v>
      </c>
      <c r="K205" s="8">
        <f t="shared" si="153"/>
        <v>12</v>
      </c>
      <c r="L205" s="8"/>
      <c r="M205" s="8">
        <f t="shared" si="153"/>
        <v>11</v>
      </c>
      <c r="N205" s="8">
        <f t="shared" si="153"/>
        <v>10</v>
      </c>
      <c r="O205" s="8">
        <f t="shared" si="153"/>
        <v>9</v>
      </c>
      <c r="P205" s="8"/>
      <c r="Q205" s="8">
        <f t="shared" si="153"/>
        <v>8</v>
      </c>
      <c r="R205" s="8">
        <f t="shared" si="153"/>
        <v>7</v>
      </c>
      <c r="S205" s="8">
        <f t="shared" si="153"/>
        <v>6</v>
      </c>
      <c r="T205" s="8"/>
      <c r="U205" s="8"/>
      <c r="V205" s="8">
        <f t="shared" si="153"/>
        <v>5</v>
      </c>
      <c r="W205" s="8">
        <f t="shared" si="153"/>
        <v>4</v>
      </c>
      <c r="X205" s="8">
        <f t="shared" si="153"/>
        <v>3</v>
      </c>
      <c r="Y205" s="8"/>
      <c r="Z205" s="8">
        <f t="shared" si="153"/>
        <v>2</v>
      </c>
      <c r="AA205" s="8">
        <f t="shared" si="153"/>
        <v>1</v>
      </c>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8"/>
    </row>
    <row r="206" spans="1:70" ht="12.75" hidden="1">
      <c r="A206" s="6">
        <f t="shared" si="122"/>
        <v>32</v>
      </c>
      <c r="B206" s="9">
        <f t="shared" si="125"/>
      </c>
      <c r="C206" s="31"/>
      <c r="D206" s="36"/>
      <c r="E206" s="8"/>
      <c r="F206" s="8">
        <f aca="true" t="shared" si="154" ref="F206:AA206">RANK(F127,$F127:$AA127,0)</f>
        <v>15</v>
      </c>
      <c r="G206" s="8"/>
      <c r="H206" s="8">
        <f t="shared" si="154"/>
        <v>14</v>
      </c>
      <c r="I206" s="8"/>
      <c r="J206" s="8">
        <f t="shared" si="154"/>
        <v>13</v>
      </c>
      <c r="K206" s="8">
        <f t="shared" si="154"/>
        <v>12</v>
      </c>
      <c r="L206" s="8"/>
      <c r="M206" s="8">
        <f t="shared" si="154"/>
        <v>11</v>
      </c>
      <c r="N206" s="8">
        <f t="shared" si="154"/>
        <v>10</v>
      </c>
      <c r="O206" s="8">
        <f t="shared" si="154"/>
        <v>9</v>
      </c>
      <c r="P206" s="8"/>
      <c r="Q206" s="8">
        <f t="shared" si="154"/>
        <v>8</v>
      </c>
      <c r="R206" s="8">
        <f t="shared" si="154"/>
        <v>7</v>
      </c>
      <c r="S206" s="8">
        <f t="shared" si="154"/>
        <v>6</v>
      </c>
      <c r="T206" s="8"/>
      <c r="U206" s="8"/>
      <c r="V206" s="8">
        <f t="shared" si="154"/>
        <v>5</v>
      </c>
      <c r="W206" s="8">
        <f t="shared" si="154"/>
        <v>4</v>
      </c>
      <c r="X206" s="8">
        <f t="shared" si="154"/>
        <v>3</v>
      </c>
      <c r="Y206" s="8"/>
      <c r="Z206" s="8">
        <f t="shared" si="154"/>
        <v>2</v>
      </c>
      <c r="AA206" s="8">
        <f t="shared" si="154"/>
        <v>1</v>
      </c>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row>
    <row r="207" spans="1:70" ht="12.75" hidden="1">
      <c r="A207" s="6">
        <f t="shared" si="122"/>
        <v>33</v>
      </c>
      <c r="B207" s="9">
        <f t="shared" si="125"/>
      </c>
      <c r="C207" s="31"/>
      <c r="D207" s="36"/>
      <c r="E207" s="8"/>
      <c r="F207" s="8">
        <f aca="true" t="shared" si="155" ref="F207:AA207">RANK(F128,$F128:$AA128,0)</f>
        <v>15</v>
      </c>
      <c r="G207" s="8"/>
      <c r="H207" s="8">
        <f t="shared" si="155"/>
        <v>14</v>
      </c>
      <c r="I207" s="8"/>
      <c r="J207" s="8">
        <f t="shared" si="155"/>
        <v>13</v>
      </c>
      <c r="K207" s="8">
        <f t="shared" si="155"/>
        <v>12</v>
      </c>
      <c r="L207" s="8"/>
      <c r="M207" s="8">
        <f t="shared" si="155"/>
        <v>11</v>
      </c>
      <c r="N207" s="8">
        <f t="shared" si="155"/>
        <v>10</v>
      </c>
      <c r="O207" s="8">
        <f t="shared" si="155"/>
        <v>9</v>
      </c>
      <c r="P207" s="8"/>
      <c r="Q207" s="8">
        <f t="shared" si="155"/>
        <v>8</v>
      </c>
      <c r="R207" s="8">
        <f t="shared" si="155"/>
        <v>7</v>
      </c>
      <c r="S207" s="8">
        <f t="shared" si="155"/>
        <v>6</v>
      </c>
      <c r="T207" s="8"/>
      <c r="U207" s="8"/>
      <c r="V207" s="8">
        <f t="shared" si="155"/>
        <v>5</v>
      </c>
      <c r="W207" s="8">
        <f t="shared" si="155"/>
        <v>4</v>
      </c>
      <c r="X207" s="8">
        <f t="shared" si="155"/>
        <v>3</v>
      </c>
      <c r="Y207" s="8"/>
      <c r="Z207" s="8">
        <f t="shared" si="155"/>
        <v>2</v>
      </c>
      <c r="AA207" s="8">
        <f t="shared" si="155"/>
        <v>1</v>
      </c>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c r="BM207" s="8"/>
      <c r="BN207" s="8"/>
      <c r="BO207" s="8"/>
      <c r="BP207" s="8"/>
      <c r="BQ207" s="8"/>
      <c r="BR207" s="8"/>
    </row>
    <row r="208" spans="1:70" ht="12.75" hidden="1">
      <c r="A208" s="6">
        <f t="shared" si="122"/>
        <v>34</v>
      </c>
      <c r="B208" s="9">
        <f t="shared" si="125"/>
      </c>
      <c r="C208" s="31"/>
      <c r="D208" s="36"/>
      <c r="E208" s="8"/>
      <c r="F208" s="8">
        <f aca="true" t="shared" si="156" ref="F208:AA208">RANK(F129,$F129:$AA129,0)</f>
        <v>15</v>
      </c>
      <c r="G208" s="8"/>
      <c r="H208" s="8">
        <f t="shared" si="156"/>
        <v>14</v>
      </c>
      <c r="I208" s="8"/>
      <c r="J208" s="8">
        <f t="shared" si="156"/>
        <v>13</v>
      </c>
      <c r="K208" s="8">
        <f t="shared" si="156"/>
        <v>12</v>
      </c>
      <c r="L208" s="8"/>
      <c r="M208" s="8">
        <f t="shared" si="156"/>
        <v>11</v>
      </c>
      <c r="N208" s="8">
        <f t="shared" si="156"/>
        <v>10</v>
      </c>
      <c r="O208" s="8">
        <f t="shared" si="156"/>
        <v>9</v>
      </c>
      <c r="P208" s="8"/>
      <c r="Q208" s="8">
        <f t="shared" si="156"/>
        <v>8</v>
      </c>
      <c r="R208" s="8">
        <f t="shared" si="156"/>
        <v>7</v>
      </c>
      <c r="S208" s="8">
        <f t="shared" si="156"/>
        <v>6</v>
      </c>
      <c r="T208" s="8"/>
      <c r="U208" s="8"/>
      <c r="V208" s="8">
        <f t="shared" si="156"/>
        <v>5</v>
      </c>
      <c r="W208" s="8">
        <f t="shared" si="156"/>
        <v>4</v>
      </c>
      <c r="X208" s="8">
        <f t="shared" si="156"/>
        <v>3</v>
      </c>
      <c r="Y208" s="8"/>
      <c r="Z208" s="8">
        <f t="shared" si="156"/>
        <v>2</v>
      </c>
      <c r="AA208" s="8">
        <f t="shared" si="156"/>
        <v>1</v>
      </c>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8"/>
      <c r="BH208" s="8"/>
      <c r="BI208" s="8"/>
      <c r="BJ208" s="8"/>
      <c r="BK208" s="8"/>
      <c r="BL208" s="8"/>
      <c r="BM208" s="8"/>
      <c r="BN208" s="8"/>
      <c r="BO208" s="8"/>
      <c r="BP208" s="8"/>
      <c r="BQ208" s="8"/>
      <c r="BR208" s="8"/>
    </row>
    <row r="209" spans="1:70" ht="12.75" hidden="1">
      <c r="A209" s="6">
        <f t="shared" si="122"/>
        <v>35</v>
      </c>
      <c r="B209" s="9">
        <f t="shared" si="125"/>
      </c>
      <c r="C209" s="31"/>
      <c r="D209" s="36"/>
      <c r="E209" s="8"/>
      <c r="F209" s="8">
        <f aca="true" t="shared" si="157" ref="F209:AA209">RANK(F130,$F130:$AA130,0)</f>
        <v>15</v>
      </c>
      <c r="G209" s="8"/>
      <c r="H209" s="8">
        <f t="shared" si="157"/>
        <v>14</v>
      </c>
      <c r="I209" s="8"/>
      <c r="J209" s="8">
        <f t="shared" si="157"/>
        <v>13</v>
      </c>
      <c r="K209" s="8">
        <f t="shared" si="157"/>
        <v>12</v>
      </c>
      <c r="L209" s="8"/>
      <c r="M209" s="8">
        <f t="shared" si="157"/>
        <v>11</v>
      </c>
      <c r="N209" s="8">
        <f t="shared" si="157"/>
        <v>10</v>
      </c>
      <c r="O209" s="8">
        <f t="shared" si="157"/>
        <v>9</v>
      </c>
      <c r="P209" s="8"/>
      <c r="Q209" s="8">
        <f t="shared" si="157"/>
        <v>8</v>
      </c>
      <c r="R209" s="8">
        <f t="shared" si="157"/>
        <v>7</v>
      </c>
      <c r="S209" s="8">
        <f t="shared" si="157"/>
        <v>6</v>
      </c>
      <c r="T209" s="8"/>
      <c r="U209" s="8"/>
      <c r="V209" s="8">
        <f t="shared" si="157"/>
        <v>5</v>
      </c>
      <c r="W209" s="8">
        <f t="shared" si="157"/>
        <v>4</v>
      </c>
      <c r="X209" s="8">
        <f t="shared" si="157"/>
        <v>3</v>
      </c>
      <c r="Y209" s="8"/>
      <c r="Z209" s="8">
        <f t="shared" si="157"/>
        <v>2</v>
      </c>
      <c r="AA209" s="8">
        <f t="shared" si="157"/>
        <v>1</v>
      </c>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8"/>
      <c r="BH209" s="8"/>
      <c r="BI209" s="8"/>
      <c r="BJ209" s="8"/>
      <c r="BK209" s="8"/>
      <c r="BL209" s="8"/>
      <c r="BM209" s="8"/>
      <c r="BN209" s="8"/>
      <c r="BO209" s="8"/>
      <c r="BP209" s="8"/>
      <c r="BQ209" s="8"/>
      <c r="BR209" s="8"/>
    </row>
    <row r="210" spans="1:70" ht="12.75" hidden="1">
      <c r="A210" s="6">
        <f t="shared" si="122"/>
        <v>36</v>
      </c>
      <c r="B210" s="9">
        <f t="shared" si="125"/>
      </c>
      <c r="C210" s="31"/>
      <c r="D210" s="36"/>
      <c r="E210" s="8"/>
      <c r="F210" s="8">
        <f aca="true" t="shared" si="158" ref="F210:AA210">RANK(F131,$F131:$AA131,0)</f>
        <v>15</v>
      </c>
      <c r="G210" s="8"/>
      <c r="H210" s="8">
        <f t="shared" si="158"/>
        <v>14</v>
      </c>
      <c r="I210" s="8"/>
      <c r="J210" s="8">
        <f t="shared" si="158"/>
        <v>13</v>
      </c>
      <c r="K210" s="8">
        <f t="shared" si="158"/>
        <v>12</v>
      </c>
      <c r="L210" s="8"/>
      <c r="M210" s="8">
        <f t="shared" si="158"/>
        <v>11</v>
      </c>
      <c r="N210" s="8">
        <f t="shared" si="158"/>
        <v>10</v>
      </c>
      <c r="O210" s="8">
        <f t="shared" si="158"/>
        <v>9</v>
      </c>
      <c r="P210" s="8"/>
      <c r="Q210" s="8">
        <f t="shared" si="158"/>
        <v>8</v>
      </c>
      <c r="R210" s="8">
        <f t="shared" si="158"/>
        <v>7</v>
      </c>
      <c r="S210" s="8">
        <f t="shared" si="158"/>
        <v>6</v>
      </c>
      <c r="T210" s="8"/>
      <c r="U210" s="8"/>
      <c r="V210" s="8">
        <f t="shared" si="158"/>
        <v>5</v>
      </c>
      <c r="W210" s="8">
        <f t="shared" si="158"/>
        <v>4</v>
      </c>
      <c r="X210" s="8">
        <f t="shared" si="158"/>
        <v>3</v>
      </c>
      <c r="Y210" s="8"/>
      <c r="Z210" s="8">
        <f t="shared" si="158"/>
        <v>2</v>
      </c>
      <c r="AA210" s="8">
        <f t="shared" si="158"/>
        <v>1</v>
      </c>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row>
    <row r="211" spans="1:70" ht="12.75" hidden="1">
      <c r="A211" s="6">
        <f t="shared" si="122"/>
        <v>37</v>
      </c>
      <c r="B211" s="9">
        <f t="shared" si="125"/>
      </c>
      <c r="C211" s="31"/>
      <c r="D211" s="36"/>
      <c r="E211" s="8"/>
      <c r="F211" s="8">
        <f aca="true" t="shared" si="159" ref="F211:AA211">RANK(F132,$F132:$AA132,0)</f>
        <v>15</v>
      </c>
      <c r="G211" s="8"/>
      <c r="H211" s="8">
        <f t="shared" si="159"/>
        <v>14</v>
      </c>
      <c r="I211" s="8"/>
      <c r="J211" s="8">
        <f t="shared" si="159"/>
        <v>13</v>
      </c>
      <c r="K211" s="8">
        <f t="shared" si="159"/>
        <v>12</v>
      </c>
      <c r="L211" s="8"/>
      <c r="M211" s="8">
        <f t="shared" si="159"/>
        <v>11</v>
      </c>
      <c r="N211" s="8">
        <f t="shared" si="159"/>
        <v>10</v>
      </c>
      <c r="O211" s="8">
        <f t="shared" si="159"/>
        <v>9</v>
      </c>
      <c r="P211" s="8"/>
      <c r="Q211" s="8">
        <f t="shared" si="159"/>
        <v>8</v>
      </c>
      <c r="R211" s="8">
        <f t="shared" si="159"/>
        <v>7</v>
      </c>
      <c r="S211" s="8">
        <f t="shared" si="159"/>
        <v>6</v>
      </c>
      <c r="T211" s="8"/>
      <c r="U211" s="8"/>
      <c r="V211" s="8">
        <f t="shared" si="159"/>
        <v>5</v>
      </c>
      <c r="W211" s="8">
        <f t="shared" si="159"/>
        <v>4</v>
      </c>
      <c r="X211" s="8">
        <f t="shared" si="159"/>
        <v>3</v>
      </c>
      <c r="Y211" s="8"/>
      <c r="Z211" s="8">
        <f t="shared" si="159"/>
        <v>2</v>
      </c>
      <c r="AA211" s="8">
        <f t="shared" si="159"/>
        <v>1</v>
      </c>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row>
    <row r="212" spans="1:70" ht="12.75" hidden="1">
      <c r="A212" s="6">
        <f t="shared" si="122"/>
        <v>38</v>
      </c>
      <c r="B212" s="9">
        <f t="shared" si="125"/>
      </c>
      <c r="C212" s="31"/>
      <c r="D212" s="36"/>
      <c r="E212" s="8"/>
      <c r="F212" s="8">
        <f aca="true" t="shared" si="160" ref="F212:AA212">RANK(F133,$F133:$AA133,0)</f>
        <v>15</v>
      </c>
      <c r="G212" s="8"/>
      <c r="H212" s="8">
        <f t="shared" si="160"/>
        <v>14</v>
      </c>
      <c r="I212" s="8"/>
      <c r="J212" s="8">
        <f t="shared" si="160"/>
        <v>13</v>
      </c>
      <c r="K212" s="8">
        <f t="shared" si="160"/>
        <v>12</v>
      </c>
      <c r="L212" s="8"/>
      <c r="M212" s="8">
        <f t="shared" si="160"/>
        <v>11</v>
      </c>
      <c r="N212" s="8">
        <f t="shared" si="160"/>
        <v>10</v>
      </c>
      <c r="O212" s="8">
        <f t="shared" si="160"/>
        <v>9</v>
      </c>
      <c r="P212" s="8"/>
      <c r="Q212" s="8">
        <f t="shared" si="160"/>
        <v>8</v>
      </c>
      <c r="R212" s="8">
        <f t="shared" si="160"/>
        <v>7</v>
      </c>
      <c r="S212" s="8">
        <f t="shared" si="160"/>
        <v>6</v>
      </c>
      <c r="T212" s="8"/>
      <c r="U212" s="8"/>
      <c r="V212" s="8">
        <f t="shared" si="160"/>
        <v>5</v>
      </c>
      <c r="W212" s="8">
        <f t="shared" si="160"/>
        <v>4</v>
      </c>
      <c r="X212" s="8">
        <f t="shared" si="160"/>
        <v>3</v>
      </c>
      <c r="Y212" s="8"/>
      <c r="Z212" s="8">
        <f t="shared" si="160"/>
        <v>2</v>
      </c>
      <c r="AA212" s="8">
        <f t="shared" si="160"/>
        <v>1</v>
      </c>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c r="BM212" s="8"/>
      <c r="BN212" s="8"/>
      <c r="BO212" s="8"/>
      <c r="BP212" s="8"/>
      <c r="BQ212" s="8"/>
      <c r="BR212" s="8"/>
    </row>
    <row r="213" spans="1:70" ht="12.75" hidden="1">
      <c r="A213" s="6">
        <f t="shared" si="122"/>
        <v>39</v>
      </c>
      <c r="B213" s="9">
        <f t="shared" si="125"/>
      </c>
      <c r="C213" s="31"/>
      <c r="D213" s="36"/>
      <c r="E213" s="8"/>
      <c r="F213" s="8">
        <f aca="true" t="shared" si="161" ref="F213:AA213">RANK(F134,$F134:$AA134,0)</f>
        <v>15</v>
      </c>
      <c r="G213" s="8"/>
      <c r="H213" s="8">
        <f t="shared" si="161"/>
        <v>14</v>
      </c>
      <c r="I213" s="8"/>
      <c r="J213" s="8">
        <f t="shared" si="161"/>
        <v>13</v>
      </c>
      <c r="K213" s="8">
        <f t="shared" si="161"/>
        <v>12</v>
      </c>
      <c r="L213" s="8"/>
      <c r="M213" s="8">
        <f t="shared" si="161"/>
        <v>11</v>
      </c>
      <c r="N213" s="8">
        <f t="shared" si="161"/>
        <v>10</v>
      </c>
      <c r="O213" s="8">
        <f t="shared" si="161"/>
        <v>9</v>
      </c>
      <c r="P213" s="8"/>
      <c r="Q213" s="8">
        <f t="shared" si="161"/>
        <v>8</v>
      </c>
      <c r="R213" s="8">
        <f t="shared" si="161"/>
        <v>7</v>
      </c>
      <c r="S213" s="8">
        <f t="shared" si="161"/>
        <v>6</v>
      </c>
      <c r="T213" s="8"/>
      <c r="U213" s="8"/>
      <c r="V213" s="8">
        <f t="shared" si="161"/>
        <v>5</v>
      </c>
      <c r="W213" s="8">
        <f t="shared" si="161"/>
        <v>4</v>
      </c>
      <c r="X213" s="8">
        <f t="shared" si="161"/>
        <v>3</v>
      </c>
      <c r="Y213" s="8"/>
      <c r="Z213" s="8">
        <f t="shared" si="161"/>
        <v>2</v>
      </c>
      <c r="AA213" s="8">
        <f t="shared" si="161"/>
        <v>1</v>
      </c>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row>
    <row r="214" spans="1:70" ht="12.75" hidden="1">
      <c r="A214" s="6">
        <f t="shared" si="122"/>
        <v>40</v>
      </c>
      <c r="B214" s="9">
        <f t="shared" si="125"/>
      </c>
      <c r="C214" s="31"/>
      <c r="D214" s="36"/>
      <c r="E214" s="8"/>
      <c r="F214" s="8">
        <f aca="true" t="shared" si="162" ref="F214:AA214">RANK(F135,$F135:$AA135,0)</f>
        <v>15</v>
      </c>
      <c r="G214" s="8"/>
      <c r="H214" s="8">
        <f t="shared" si="162"/>
        <v>14</v>
      </c>
      <c r="I214" s="8"/>
      <c r="J214" s="8">
        <f t="shared" si="162"/>
        <v>13</v>
      </c>
      <c r="K214" s="8">
        <f t="shared" si="162"/>
        <v>12</v>
      </c>
      <c r="L214" s="8"/>
      <c r="M214" s="8">
        <f t="shared" si="162"/>
        <v>11</v>
      </c>
      <c r="N214" s="8">
        <f t="shared" si="162"/>
        <v>10</v>
      </c>
      <c r="O214" s="8">
        <f t="shared" si="162"/>
        <v>9</v>
      </c>
      <c r="P214" s="8"/>
      <c r="Q214" s="8">
        <f t="shared" si="162"/>
        <v>8</v>
      </c>
      <c r="R214" s="8">
        <f t="shared" si="162"/>
        <v>7</v>
      </c>
      <c r="S214" s="8">
        <f t="shared" si="162"/>
        <v>6</v>
      </c>
      <c r="T214" s="8"/>
      <c r="U214" s="8"/>
      <c r="V214" s="8">
        <f t="shared" si="162"/>
        <v>5</v>
      </c>
      <c r="W214" s="8">
        <f t="shared" si="162"/>
        <v>4</v>
      </c>
      <c r="X214" s="8">
        <f t="shared" si="162"/>
        <v>3</v>
      </c>
      <c r="Y214" s="8"/>
      <c r="Z214" s="8">
        <f t="shared" si="162"/>
        <v>2</v>
      </c>
      <c r="AA214" s="8">
        <f t="shared" si="162"/>
        <v>1</v>
      </c>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row>
    <row r="215" spans="1:70" ht="12.75" hidden="1">
      <c r="A215" s="6">
        <f t="shared" si="122"/>
        <v>41</v>
      </c>
      <c r="B215" s="9">
        <f>IF(B53&gt;0,B53,"")</f>
      </c>
      <c r="C215" s="31"/>
      <c r="D215" s="36"/>
      <c r="E215" s="8"/>
      <c r="F215" s="8">
        <f aca="true" t="shared" si="163" ref="F215:AA215">RANK(F136,$F136:$AA136,0)</f>
        <v>15</v>
      </c>
      <c r="G215" s="8"/>
      <c r="H215" s="8">
        <f t="shared" si="163"/>
        <v>14</v>
      </c>
      <c r="I215" s="8"/>
      <c r="J215" s="8">
        <f t="shared" si="163"/>
        <v>13</v>
      </c>
      <c r="K215" s="8">
        <f t="shared" si="163"/>
        <v>12</v>
      </c>
      <c r="L215" s="8"/>
      <c r="M215" s="8">
        <f t="shared" si="163"/>
        <v>11</v>
      </c>
      <c r="N215" s="8">
        <f t="shared" si="163"/>
        <v>10</v>
      </c>
      <c r="O215" s="8">
        <f t="shared" si="163"/>
        <v>9</v>
      </c>
      <c r="P215" s="8"/>
      <c r="Q215" s="8">
        <f t="shared" si="163"/>
        <v>8</v>
      </c>
      <c r="R215" s="8">
        <f t="shared" si="163"/>
        <v>7</v>
      </c>
      <c r="S215" s="8">
        <f t="shared" si="163"/>
        <v>6</v>
      </c>
      <c r="T215" s="8"/>
      <c r="U215" s="8"/>
      <c r="V215" s="8">
        <f t="shared" si="163"/>
        <v>5</v>
      </c>
      <c r="W215" s="8">
        <f t="shared" si="163"/>
        <v>4</v>
      </c>
      <c r="X215" s="8">
        <f t="shared" si="163"/>
        <v>3</v>
      </c>
      <c r="Y215" s="8"/>
      <c r="Z215" s="8">
        <f t="shared" si="163"/>
        <v>2</v>
      </c>
      <c r="AA215" s="8">
        <f t="shared" si="163"/>
        <v>1</v>
      </c>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c r="BM215" s="8"/>
      <c r="BN215" s="8"/>
      <c r="BO215" s="8"/>
      <c r="BP215" s="8"/>
      <c r="BQ215" s="8"/>
      <c r="BR215" s="8"/>
    </row>
    <row r="216" spans="1:70" ht="12.75" hidden="1">
      <c r="A216" s="6">
        <f t="shared" si="122"/>
        <v>42</v>
      </c>
      <c r="B216" s="9">
        <f t="shared" si="125"/>
      </c>
      <c r="C216" s="31"/>
      <c r="D216" s="36"/>
      <c r="E216" s="8"/>
      <c r="F216" s="8">
        <f aca="true" t="shared" si="164" ref="F216:AA216">RANK(F137,$F137:$AA137,0)</f>
        <v>15</v>
      </c>
      <c r="G216" s="8"/>
      <c r="H216" s="8">
        <f t="shared" si="164"/>
        <v>14</v>
      </c>
      <c r="I216" s="8"/>
      <c r="J216" s="8">
        <f t="shared" si="164"/>
        <v>13</v>
      </c>
      <c r="K216" s="8">
        <f t="shared" si="164"/>
        <v>12</v>
      </c>
      <c r="L216" s="8"/>
      <c r="M216" s="8">
        <f t="shared" si="164"/>
        <v>11</v>
      </c>
      <c r="N216" s="8">
        <f t="shared" si="164"/>
        <v>10</v>
      </c>
      <c r="O216" s="8">
        <f t="shared" si="164"/>
        <v>9</v>
      </c>
      <c r="P216" s="8"/>
      <c r="Q216" s="8">
        <f t="shared" si="164"/>
        <v>8</v>
      </c>
      <c r="R216" s="8">
        <f t="shared" si="164"/>
        <v>7</v>
      </c>
      <c r="S216" s="8">
        <f t="shared" si="164"/>
        <v>6</v>
      </c>
      <c r="T216" s="8"/>
      <c r="U216" s="8"/>
      <c r="V216" s="8">
        <f t="shared" si="164"/>
        <v>5</v>
      </c>
      <c r="W216" s="8">
        <f t="shared" si="164"/>
        <v>4</v>
      </c>
      <c r="X216" s="8">
        <f t="shared" si="164"/>
        <v>3</v>
      </c>
      <c r="Y216" s="8"/>
      <c r="Z216" s="8">
        <f t="shared" si="164"/>
        <v>2</v>
      </c>
      <c r="AA216" s="8">
        <f t="shared" si="164"/>
        <v>1</v>
      </c>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row>
    <row r="217" spans="1:70" ht="12.75" hidden="1">
      <c r="A217" s="6">
        <f t="shared" si="122"/>
        <v>43</v>
      </c>
      <c r="B217" s="9">
        <f t="shared" si="125"/>
      </c>
      <c r="C217" s="31"/>
      <c r="D217" s="36"/>
      <c r="E217" s="8"/>
      <c r="F217" s="8">
        <f aca="true" t="shared" si="165" ref="F217:AA217">RANK(F138,$F138:$AA138,0)</f>
        <v>15</v>
      </c>
      <c r="G217" s="8"/>
      <c r="H217" s="8">
        <f t="shared" si="165"/>
        <v>14</v>
      </c>
      <c r="I217" s="8"/>
      <c r="J217" s="8">
        <f t="shared" si="165"/>
        <v>13</v>
      </c>
      <c r="K217" s="8">
        <f t="shared" si="165"/>
        <v>12</v>
      </c>
      <c r="L217" s="8"/>
      <c r="M217" s="8">
        <f t="shared" si="165"/>
        <v>11</v>
      </c>
      <c r="N217" s="8">
        <f t="shared" si="165"/>
        <v>10</v>
      </c>
      <c r="O217" s="8">
        <f t="shared" si="165"/>
        <v>9</v>
      </c>
      <c r="P217" s="8"/>
      <c r="Q217" s="8">
        <f t="shared" si="165"/>
        <v>8</v>
      </c>
      <c r="R217" s="8">
        <f t="shared" si="165"/>
        <v>7</v>
      </c>
      <c r="S217" s="8">
        <f t="shared" si="165"/>
        <v>6</v>
      </c>
      <c r="T217" s="8"/>
      <c r="U217" s="8"/>
      <c r="V217" s="8">
        <f t="shared" si="165"/>
        <v>5</v>
      </c>
      <c r="W217" s="8">
        <f t="shared" si="165"/>
        <v>4</v>
      </c>
      <c r="X217" s="8">
        <f t="shared" si="165"/>
        <v>3</v>
      </c>
      <c r="Y217" s="8"/>
      <c r="Z217" s="8">
        <f t="shared" si="165"/>
        <v>2</v>
      </c>
      <c r="AA217" s="8">
        <f t="shared" si="165"/>
        <v>1</v>
      </c>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c r="BM217" s="8"/>
      <c r="BN217" s="8"/>
      <c r="BO217" s="8"/>
      <c r="BP217" s="8"/>
      <c r="BQ217" s="8"/>
      <c r="BR217" s="8"/>
    </row>
    <row r="218" spans="1:70" ht="12.75" hidden="1">
      <c r="A218" s="6">
        <f t="shared" si="122"/>
        <v>44</v>
      </c>
      <c r="B218" s="9">
        <f t="shared" si="125"/>
      </c>
      <c r="C218" s="31"/>
      <c r="D218" s="36"/>
      <c r="E218" s="8"/>
      <c r="F218" s="8">
        <f aca="true" t="shared" si="166" ref="F218:AA218">RANK(F139,$F139:$AA139,0)</f>
        <v>15</v>
      </c>
      <c r="G218" s="8"/>
      <c r="H218" s="8">
        <f t="shared" si="166"/>
        <v>14</v>
      </c>
      <c r="I218" s="8"/>
      <c r="J218" s="8">
        <f t="shared" si="166"/>
        <v>13</v>
      </c>
      <c r="K218" s="8">
        <f t="shared" si="166"/>
        <v>12</v>
      </c>
      <c r="L218" s="8"/>
      <c r="M218" s="8">
        <f t="shared" si="166"/>
        <v>11</v>
      </c>
      <c r="N218" s="8">
        <f t="shared" si="166"/>
        <v>10</v>
      </c>
      <c r="O218" s="8">
        <f t="shared" si="166"/>
        <v>9</v>
      </c>
      <c r="P218" s="8"/>
      <c r="Q218" s="8">
        <f t="shared" si="166"/>
        <v>8</v>
      </c>
      <c r="R218" s="8">
        <f t="shared" si="166"/>
        <v>7</v>
      </c>
      <c r="S218" s="8">
        <f t="shared" si="166"/>
        <v>6</v>
      </c>
      <c r="T218" s="8"/>
      <c r="U218" s="8"/>
      <c r="V218" s="8">
        <f t="shared" si="166"/>
        <v>5</v>
      </c>
      <c r="W218" s="8">
        <f t="shared" si="166"/>
        <v>4</v>
      </c>
      <c r="X218" s="8">
        <f t="shared" si="166"/>
        <v>3</v>
      </c>
      <c r="Y218" s="8"/>
      <c r="Z218" s="8">
        <f t="shared" si="166"/>
        <v>2</v>
      </c>
      <c r="AA218" s="8">
        <f t="shared" si="166"/>
        <v>1</v>
      </c>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c r="BC218" s="8"/>
      <c r="BD218" s="8"/>
      <c r="BE218" s="8"/>
      <c r="BF218" s="8"/>
      <c r="BG218" s="8"/>
      <c r="BH218" s="8"/>
      <c r="BI218" s="8"/>
      <c r="BJ218" s="8"/>
      <c r="BK218" s="8"/>
      <c r="BL218" s="8"/>
      <c r="BM218" s="8"/>
      <c r="BN218" s="8"/>
      <c r="BO218" s="8"/>
      <c r="BP218" s="8"/>
      <c r="BQ218" s="8"/>
      <c r="BR218" s="8"/>
    </row>
    <row r="219" spans="1:70" ht="12.75" hidden="1">
      <c r="A219" s="6">
        <f t="shared" si="122"/>
        <v>45</v>
      </c>
      <c r="B219" s="9">
        <f t="shared" si="125"/>
      </c>
      <c r="C219" s="31"/>
      <c r="D219" s="36"/>
      <c r="E219" s="8"/>
      <c r="F219" s="8">
        <f aca="true" t="shared" si="167" ref="F219:AA219">RANK(F140,$F140:$AA140,0)</f>
        <v>15</v>
      </c>
      <c r="G219" s="8"/>
      <c r="H219" s="8">
        <f t="shared" si="167"/>
        <v>14</v>
      </c>
      <c r="I219" s="8"/>
      <c r="J219" s="8">
        <f t="shared" si="167"/>
        <v>13</v>
      </c>
      <c r="K219" s="8">
        <f t="shared" si="167"/>
        <v>12</v>
      </c>
      <c r="L219" s="8"/>
      <c r="M219" s="8">
        <f t="shared" si="167"/>
        <v>11</v>
      </c>
      <c r="N219" s="8">
        <f t="shared" si="167"/>
        <v>10</v>
      </c>
      <c r="O219" s="8">
        <f t="shared" si="167"/>
        <v>9</v>
      </c>
      <c r="P219" s="8"/>
      <c r="Q219" s="8">
        <f t="shared" si="167"/>
        <v>8</v>
      </c>
      <c r="R219" s="8">
        <f t="shared" si="167"/>
        <v>7</v>
      </c>
      <c r="S219" s="8">
        <f t="shared" si="167"/>
        <v>6</v>
      </c>
      <c r="T219" s="8"/>
      <c r="U219" s="8"/>
      <c r="V219" s="8">
        <f t="shared" si="167"/>
        <v>5</v>
      </c>
      <c r="W219" s="8">
        <f t="shared" si="167"/>
        <v>4</v>
      </c>
      <c r="X219" s="8">
        <f t="shared" si="167"/>
        <v>3</v>
      </c>
      <c r="Y219" s="8"/>
      <c r="Z219" s="8">
        <f t="shared" si="167"/>
        <v>2</v>
      </c>
      <c r="AA219" s="8">
        <f t="shared" si="167"/>
        <v>1</v>
      </c>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C219" s="8"/>
      <c r="BD219" s="8"/>
      <c r="BE219" s="8"/>
      <c r="BF219" s="8"/>
      <c r="BG219" s="8"/>
      <c r="BH219" s="8"/>
      <c r="BI219" s="8"/>
      <c r="BJ219" s="8"/>
      <c r="BK219" s="8"/>
      <c r="BL219" s="8"/>
      <c r="BM219" s="8"/>
      <c r="BN219" s="8"/>
      <c r="BO219" s="8"/>
      <c r="BP219" s="8"/>
      <c r="BQ219" s="8"/>
      <c r="BR219" s="8"/>
    </row>
    <row r="220" spans="1:70" ht="12.75" hidden="1">
      <c r="A220" s="6">
        <f t="shared" si="122"/>
        <v>46</v>
      </c>
      <c r="B220" s="9">
        <f t="shared" si="125"/>
      </c>
      <c r="C220" s="31"/>
      <c r="D220" s="36"/>
      <c r="E220" s="8"/>
      <c r="F220" s="8">
        <f aca="true" t="shared" si="168" ref="F220:AA220">RANK(F141,$F141:$AA141,0)</f>
        <v>15</v>
      </c>
      <c r="G220" s="8"/>
      <c r="H220" s="8">
        <f t="shared" si="168"/>
        <v>14</v>
      </c>
      <c r="I220" s="8"/>
      <c r="J220" s="8">
        <f t="shared" si="168"/>
        <v>13</v>
      </c>
      <c r="K220" s="8">
        <f t="shared" si="168"/>
        <v>12</v>
      </c>
      <c r="L220" s="8"/>
      <c r="M220" s="8">
        <f t="shared" si="168"/>
        <v>11</v>
      </c>
      <c r="N220" s="8">
        <f t="shared" si="168"/>
        <v>10</v>
      </c>
      <c r="O220" s="8">
        <f t="shared" si="168"/>
        <v>9</v>
      </c>
      <c r="P220" s="8"/>
      <c r="Q220" s="8">
        <f t="shared" si="168"/>
        <v>8</v>
      </c>
      <c r="R220" s="8">
        <f t="shared" si="168"/>
        <v>7</v>
      </c>
      <c r="S220" s="8">
        <f t="shared" si="168"/>
        <v>6</v>
      </c>
      <c r="T220" s="8"/>
      <c r="U220" s="8"/>
      <c r="V220" s="8">
        <f t="shared" si="168"/>
        <v>5</v>
      </c>
      <c r="W220" s="8">
        <f t="shared" si="168"/>
        <v>4</v>
      </c>
      <c r="X220" s="8">
        <f t="shared" si="168"/>
        <v>3</v>
      </c>
      <c r="Y220" s="8"/>
      <c r="Z220" s="8">
        <f t="shared" si="168"/>
        <v>2</v>
      </c>
      <c r="AA220" s="8">
        <f t="shared" si="168"/>
        <v>1</v>
      </c>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8"/>
      <c r="BF220" s="8"/>
      <c r="BG220" s="8"/>
      <c r="BH220" s="8"/>
      <c r="BI220" s="8"/>
      <c r="BJ220" s="8"/>
      <c r="BK220" s="8"/>
      <c r="BL220" s="8"/>
      <c r="BM220" s="8"/>
      <c r="BN220" s="8"/>
      <c r="BO220" s="8"/>
      <c r="BP220" s="8"/>
      <c r="BQ220" s="8"/>
      <c r="BR220" s="8"/>
    </row>
    <row r="221" spans="1:70" ht="12.75" hidden="1">
      <c r="A221" s="6">
        <f t="shared" si="122"/>
        <v>47</v>
      </c>
      <c r="B221" s="9">
        <f t="shared" si="125"/>
      </c>
      <c r="C221" s="31"/>
      <c r="D221" s="36"/>
      <c r="E221" s="8"/>
      <c r="F221" s="8">
        <f aca="true" t="shared" si="169" ref="F221:AA221">RANK(F142,$F142:$AA142,0)</f>
        <v>15</v>
      </c>
      <c r="G221" s="8"/>
      <c r="H221" s="8">
        <f t="shared" si="169"/>
        <v>14</v>
      </c>
      <c r="I221" s="8"/>
      <c r="J221" s="8">
        <f t="shared" si="169"/>
        <v>13</v>
      </c>
      <c r="K221" s="8">
        <f t="shared" si="169"/>
        <v>12</v>
      </c>
      <c r="L221" s="8"/>
      <c r="M221" s="8">
        <f t="shared" si="169"/>
        <v>11</v>
      </c>
      <c r="N221" s="8">
        <f t="shared" si="169"/>
        <v>10</v>
      </c>
      <c r="O221" s="8">
        <f t="shared" si="169"/>
        <v>9</v>
      </c>
      <c r="P221" s="8"/>
      <c r="Q221" s="8">
        <f t="shared" si="169"/>
        <v>8</v>
      </c>
      <c r="R221" s="8">
        <f t="shared" si="169"/>
        <v>7</v>
      </c>
      <c r="S221" s="8">
        <f t="shared" si="169"/>
        <v>6</v>
      </c>
      <c r="T221" s="8"/>
      <c r="U221" s="8"/>
      <c r="V221" s="8">
        <f t="shared" si="169"/>
        <v>5</v>
      </c>
      <c r="W221" s="8">
        <f t="shared" si="169"/>
        <v>4</v>
      </c>
      <c r="X221" s="8">
        <f t="shared" si="169"/>
        <v>3</v>
      </c>
      <c r="Y221" s="8"/>
      <c r="Z221" s="8">
        <f t="shared" si="169"/>
        <v>2</v>
      </c>
      <c r="AA221" s="8">
        <f t="shared" si="169"/>
        <v>1</v>
      </c>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C221" s="8"/>
      <c r="BD221" s="8"/>
      <c r="BE221" s="8"/>
      <c r="BF221" s="8"/>
      <c r="BG221" s="8"/>
      <c r="BH221" s="8"/>
      <c r="BI221" s="8"/>
      <c r="BJ221" s="8"/>
      <c r="BK221" s="8"/>
      <c r="BL221" s="8"/>
      <c r="BM221" s="8"/>
      <c r="BN221" s="8"/>
      <c r="BO221" s="8"/>
      <c r="BP221" s="8"/>
      <c r="BQ221" s="8"/>
      <c r="BR221" s="8"/>
    </row>
    <row r="222" spans="1:70" ht="12.75" hidden="1">
      <c r="A222" s="6">
        <f t="shared" si="122"/>
        <v>48</v>
      </c>
      <c r="B222" s="9">
        <f t="shared" si="125"/>
      </c>
      <c r="C222" s="31"/>
      <c r="D222" s="36"/>
      <c r="E222" s="8"/>
      <c r="F222" s="8">
        <f aca="true" t="shared" si="170" ref="F222:AA222">RANK(F143,$F143:$AA143,0)</f>
        <v>15</v>
      </c>
      <c r="G222" s="8"/>
      <c r="H222" s="8">
        <f t="shared" si="170"/>
        <v>14</v>
      </c>
      <c r="I222" s="8"/>
      <c r="J222" s="8">
        <f t="shared" si="170"/>
        <v>13</v>
      </c>
      <c r="K222" s="8">
        <f t="shared" si="170"/>
        <v>12</v>
      </c>
      <c r="L222" s="8"/>
      <c r="M222" s="8">
        <f t="shared" si="170"/>
        <v>11</v>
      </c>
      <c r="N222" s="8">
        <f t="shared" si="170"/>
        <v>10</v>
      </c>
      <c r="O222" s="8">
        <f t="shared" si="170"/>
        <v>9</v>
      </c>
      <c r="P222" s="8"/>
      <c r="Q222" s="8">
        <f t="shared" si="170"/>
        <v>8</v>
      </c>
      <c r="R222" s="8">
        <f t="shared" si="170"/>
        <v>7</v>
      </c>
      <c r="S222" s="8">
        <f t="shared" si="170"/>
        <v>6</v>
      </c>
      <c r="T222" s="8"/>
      <c r="U222" s="8"/>
      <c r="V222" s="8">
        <f t="shared" si="170"/>
        <v>5</v>
      </c>
      <c r="W222" s="8">
        <f t="shared" si="170"/>
        <v>4</v>
      </c>
      <c r="X222" s="8">
        <f t="shared" si="170"/>
        <v>3</v>
      </c>
      <c r="Y222" s="8"/>
      <c r="Z222" s="8">
        <f t="shared" si="170"/>
        <v>2</v>
      </c>
      <c r="AA222" s="8">
        <f t="shared" si="170"/>
        <v>1</v>
      </c>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row>
    <row r="223" spans="1:70" ht="12.75" hidden="1">
      <c r="A223" s="6">
        <f t="shared" si="122"/>
        <v>49</v>
      </c>
      <c r="B223" s="9">
        <f t="shared" si="125"/>
      </c>
      <c r="C223" s="31"/>
      <c r="D223" s="36"/>
      <c r="E223" s="8"/>
      <c r="F223" s="8">
        <f aca="true" t="shared" si="171" ref="F223:AA223">RANK(F144,$F144:$AA144,0)</f>
        <v>15</v>
      </c>
      <c r="G223" s="8"/>
      <c r="H223" s="8">
        <f t="shared" si="171"/>
        <v>14</v>
      </c>
      <c r="I223" s="8"/>
      <c r="J223" s="8">
        <f t="shared" si="171"/>
        <v>13</v>
      </c>
      <c r="K223" s="8">
        <f t="shared" si="171"/>
        <v>12</v>
      </c>
      <c r="L223" s="8"/>
      <c r="M223" s="8">
        <f t="shared" si="171"/>
        <v>11</v>
      </c>
      <c r="N223" s="8">
        <f t="shared" si="171"/>
        <v>10</v>
      </c>
      <c r="O223" s="8">
        <f t="shared" si="171"/>
        <v>9</v>
      </c>
      <c r="P223" s="8"/>
      <c r="Q223" s="8">
        <f t="shared" si="171"/>
        <v>8</v>
      </c>
      <c r="R223" s="8">
        <f t="shared" si="171"/>
        <v>7</v>
      </c>
      <c r="S223" s="8">
        <f t="shared" si="171"/>
        <v>6</v>
      </c>
      <c r="T223" s="8"/>
      <c r="U223" s="8"/>
      <c r="V223" s="8">
        <f t="shared" si="171"/>
        <v>5</v>
      </c>
      <c r="W223" s="8">
        <f t="shared" si="171"/>
        <v>4</v>
      </c>
      <c r="X223" s="8">
        <f t="shared" si="171"/>
        <v>3</v>
      </c>
      <c r="Y223" s="8"/>
      <c r="Z223" s="8">
        <f t="shared" si="171"/>
        <v>2</v>
      </c>
      <c r="AA223" s="8">
        <f t="shared" si="171"/>
        <v>1</v>
      </c>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c r="BF223" s="8"/>
      <c r="BG223" s="8"/>
      <c r="BH223" s="8"/>
      <c r="BI223" s="8"/>
      <c r="BJ223" s="8"/>
      <c r="BK223" s="8"/>
      <c r="BL223" s="8"/>
      <c r="BM223" s="8"/>
      <c r="BN223" s="8"/>
      <c r="BO223" s="8"/>
      <c r="BP223" s="8"/>
      <c r="BQ223" s="8"/>
      <c r="BR223" s="8"/>
    </row>
    <row r="224" spans="1:70" ht="12.75" hidden="1">
      <c r="A224" s="6">
        <f t="shared" si="122"/>
        <v>50</v>
      </c>
      <c r="B224" s="9">
        <f t="shared" si="125"/>
      </c>
      <c r="C224" s="31"/>
      <c r="D224" s="36"/>
      <c r="E224" s="8"/>
      <c r="F224" s="8">
        <f aca="true" t="shared" si="172" ref="F224:AA224">RANK(F145,$F145:$AA145,0)</f>
        <v>15</v>
      </c>
      <c r="G224" s="8"/>
      <c r="H224" s="8">
        <f t="shared" si="172"/>
        <v>14</v>
      </c>
      <c r="I224" s="8"/>
      <c r="J224" s="8">
        <f t="shared" si="172"/>
        <v>13</v>
      </c>
      <c r="K224" s="8">
        <f t="shared" si="172"/>
        <v>12</v>
      </c>
      <c r="L224" s="8"/>
      <c r="M224" s="8">
        <f t="shared" si="172"/>
        <v>11</v>
      </c>
      <c r="N224" s="8">
        <f t="shared" si="172"/>
        <v>10</v>
      </c>
      <c r="O224" s="8">
        <f t="shared" si="172"/>
        <v>9</v>
      </c>
      <c r="P224" s="8"/>
      <c r="Q224" s="8">
        <f t="shared" si="172"/>
        <v>8</v>
      </c>
      <c r="R224" s="8">
        <f t="shared" si="172"/>
        <v>7</v>
      </c>
      <c r="S224" s="8">
        <f t="shared" si="172"/>
        <v>6</v>
      </c>
      <c r="T224" s="8"/>
      <c r="U224" s="8"/>
      <c r="V224" s="8">
        <f t="shared" si="172"/>
        <v>5</v>
      </c>
      <c r="W224" s="8">
        <f t="shared" si="172"/>
        <v>4</v>
      </c>
      <c r="X224" s="8">
        <f t="shared" si="172"/>
        <v>3</v>
      </c>
      <c r="Y224" s="8"/>
      <c r="Z224" s="8">
        <f t="shared" si="172"/>
        <v>2</v>
      </c>
      <c r="AA224" s="8">
        <f t="shared" si="172"/>
        <v>1</v>
      </c>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8"/>
      <c r="BF224" s="8"/>
      <c r="BG224" s="8"/>
      <c r="BH224" s="8"/>
      <c r="BI224" s="8"/>
      <c r="BJ224" s="8"/>
      <c r="BK224" s="8"/>
      <c r="BL224" s="8"/>
      <c r="BM224" s="8"/>
      <c r="BN224" s="8"/>
      <c r="BO224" s="8"/>
      <c r="BP224" s="8"/>
      <c r="BQ224" s="8"/>
      <c r="BR224" s="8"/>
    </row>
    <row r="225" spans="1:70" ht="12.75" hidden="1">
      <c r="A225" s="6">
        <f t="shared" si="122"/>
        <v>51</v>
      </c>
      <c r="B225" s="9">
        <f t="shared" si="125"/>
      </c>
      <c r="C225" s="31"/>
      <c r="D225" s="36"/>
      <c r="E225" s="8"/>
      <c r="F225" s="8">
        <f aca="true" t="shared" si="173" ref="F225:AA225">RANK(F146,$F146:$AA146,0)</f>
        <v>15</v>
      </c>
      <c r="G225" s="8"/>
      <c r="H225" s="8">
        <f t="shared" si="173"/>
        <v>14</v>
      </c>
      <c r="I225" s="8"/>
      <c r="J225" s="8">
        <f t="shared" si="173"/>
        <v>13</v>
      </c>
      <c r="K225" s="8">
        <f t="shared" si="173"/>
        <v>12</v>
      </c>
      <c r="L225" s="8"/>
      <c r="M225" s="8">
        <f t="shared" si="173"/>
        <v>11</v>
      </c>
      <c r="N225" s="8">
        <f t="shared" si="173"/>
        <v>10</v>
      </c>
      <c r="O225" s="8">
        <f t="shared" si="173"/>
        <v>9</v>
      </c>
      <c r="P225" s="8"/>
      <c r="Q225" s="8">
        <f t="shared" si="173"/>
        <v>8</v>
      </c>
      <c r="R225" s="8">
        <f t="shared" si="173"/>
        <v>7</v>
      </c>
      <c r="S225" s="8">
        <f t="shared" si="173"/>
        <v>6</v>
      </c>
      <c r="T225" s="8"/>
      <c r="U225" s="8"/>
      <c r="V225" s="8">
        <f t="shared" si="173"/>
        <v>5</v>
      </c>
      <c r="W225" s="8">
        <f t="shared" si="173"/>
        <v>4</v>
      </c>
      <c r="X225" s="8">
        <f t="shared" si="173"/>
        <v>3</v>
      </c>
      <c r="Y225" s="8"/>
      <c r="Z225" s="8">
        <f t="shared" si="173"/>
        <v>2</v>
      </c>
      <c r="AA225" s="8">
        <f t="shared" si="173"/>
        <v>1</v>
      </c>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8"/>
      <c r="BP225" s="8"/>
      <c r="BQ225" s="8"/>
      <c r="BR225" s="8"/>
    </row>
    <row r="226" spans="1:70" ht="12.75" hidden="1">
      <c r="A226" s="6">
        <f t="shared" si="122"/>
        <v>52</v>
      </c>
      <c r="B226" s="9">
        <f t="shared" si="125"/>
      </c>
      <c r="C226" s="31"/>
      <c r="D226" s="36"/>
      <c r="E226" s="8"/>
      <c r="F226" s="8">
        <f aca="true" t="shared" si="174" ref="F226:AA226">RANK(F147,$F147:$AA147,0)</f>
        <v>15</v>
      </c>
      <c r="G226" s="8"/>
      <c r="H226" s="8">
        <f t="shared" si="174"/>
        <v>14</v>
      </c>
      <c r="I226" s="8"/>
      <c r="J226" s="8">
        <f t="shared" si="174"/>
        <v>13</v>
      </c>
      <c r="K226" s="8">
        <f t="shared" si="174"/>
        <v>12</v>
      </c>
      <c r="L226" s="8"/>
      <c r="M226" s="8">
        <f t="shared" si="174"/>
        <v>11</v>
      </c>
      <c r="N226" s="8">
        <f t="shared" si="174"/>
        <v>10</v>
      </c>
      <c r="O226" s="8">
        <f t="shared" si="174"/>
        <v>9</v>
      </c>
      <c r="P226" s="8"/>
      <c r="Q226" s="8">
        <f t="shared" si="174"/>
        <v>8</v>
      </c>
      <c r="R226" s="8">
        <f t="shared" si="174"/>
        <v>7</v>
      </c>
      <c r="S226" s="8">
        <f t="shared" si="174"/>
        <v>6</v>
      </c>
      <c r="T226" s="8"/>
      <c r="U226" s="8"/>
      <c r="V226" s="8">
        <f t="shared" si="174"/>
        <v>5</v>
      </c>
      <c r="W226" s="8">
        <f t="shared" si="174"/>
        <v>4</v>
      </c>
      <c r="X226" s="8">
        <f t="shared" si="174"/>
        <v>3</v>
      </c>
      <c r="Y226" s="8"/>
      <c r="Z226" s="8">
        <f t="shared" si="174"/>
        <v>2</v>
      </c>
      <c r="AA226" s="8">
        <f t="shared" si="174"/>
        <v>1</v>
      </c>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C226" s="8"/>
      <c r="BD226" s="8"/>
      <c r="BE226" s="8"/>
      <c r="BF226" s="8"/>
      <c r="BG226" s="8"/>
      <c r="BH226" s="8"/>
      <c r="BI226" s="8"/>
      <c r="BJ226" s="8"/>
      <c r="BK226" s="8"/>
      <c r="BL226" s="8"/>
      <c r="BM226" s="8"/>
      <c r="BN226" s="8"/>
      <c r="BO226" s="8"/>
      <c r="BP226" s="8"/>
      <c r="BQ226" s="8"/>
      <c r="BR226" s="8"/>
    </row>
    <row r="227" spans="1:70" ht="12.75" hidden="1">
      <c r="A227" s="6">
        <f t="shared" si="122"/>
        <v>53</v>
      </c>
      <c r="B227" s="9">
        <f t="shared" si="125"/>
      </c>
      <c r="C227" s="31"/>
      <c r="D227" s="36"/>
      <c r="E227" s="8"/>
      <c r="F227" s="8">
        <f aca="true" t="shared" si="175" ref="F227:AA227">RANK(F148,$F148:$AA148,0)</f>
        <v>15</v>
      </c>
      <c r="G227" s="8"/>
      <c r="H227" s="8">
        <f t="shared" si="175"/>
        <v>14</v>
      </c>
      <c r="I227" s="8"/>
      <c r="J227" s="8">
        <f t="shared" si="175"/>
        <v>13</v>
      </c>
      <c r="K227" s="8">
        <f t="shared" si="175"/>
        <v>12</v>
      </c>
      <c r="L227" s="8"/>
      <c r="M227" s="8">
        <f t="shared" si="175"/>
        <v>11</v>
      </c>
      <c r="N227" s="8">
        <f t="shared" si="175"/>
        <v>10</v>
      </c>
      <c r="O227" s="8">
        <f t="shared" si="175"/>
        <v>9</v>
      </c>
      <c r="P227" s="8"/>
      <c r="Q227" s="8">
        <f t="shared" si="175"/>
        <v>8</v>
      </c>
      <c r="R227" s="8">
        <f t="shared" si="175"/>
        <v>7</v>
      </c>
      <c r="S227" s="8">
        <f t="shared" si="175"/>
        <v>6</v>
      </c>
      <c r="T227" s="8"/>
      <c r="U227" s="8"/>
      <c r="V227" s="8">
        <f t="shared" si="175"/>
        <v>5</v>
      </c>
      <c r="W227" s="8">
        <f t="shared" si="175"/>
        <v>4</v>
      </c>
      <c r="X227" s="8">
        <f t="shared" si="175"/>
        <v>3</v>
      </c>
      <c r="Y227" s="8"/>
      <c r="Z227" s="8">
        <f t="shared" si="175"/>
        <v>2</v>
      </c>
      <c r="AA227" s="8">
        <f t="shared" si="175"/>
        <v>1</v>
      </c>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8"/>
      <c r="BL227" s="8"/>
      <c r="BM227" s="8"/>
      <c r="BN227" s="8"/>
      <c r="BO227" s="8"/>
      <c r="BP227" s="8"/>
      <c r="BQ227" s="8"/>
      <c r="BR227" s="8"/>
    </row>
    <row r="228" spans="1:70" ht="12.75" hidden="1">
      <c r="A228" s="6">
        <f t="shared" si="122"/>
        <v>54</v>
      </c>
      <c r="B228" s="9">
        <f t="shared" si="125"/>
      </c>
      <c r="C228" s="31"/>
      <c r="D228" s="36"/>
      <c r="E228" s="8"/>
      <c r="F228" s="8">
        <f aca="true" t="shared" si="176" ref="F228:AA228">RANK(F149,$F149:$AA149,0)</f>
        <v>15</v>
      </c>
      <c r="G228" s="8"/>
      <c r="H228" s="8">
        <f t="shared" si="176"/>
        <v>14</v>
      </c>
      <c r="I228" s="8"/>
      <c r="J228" s="8">
        <f t="shared" si="176"/>
        <v>13</v>
      </c>
      <c r="K228" s="8">
        <f t="shared" si="176"/>
        <v>12</v>
      </c>
      <c r="L228" s="8"/>
      <c r="M228" s="8">
        <f t="shared" si="176"/>
        <v>11</v>
      </c>
      <c r="N228" s="8">
        <f t="shared" si="176"/>
        <v>10</v>
      </c>
      <c r="O228" s="8">
        <f t="shared" si="176"/>
        <v>9</v>
      </c>
      <c r="P228" s="8"/>
      <c r="Q228" s="8">
        <f t="shared" si="176"/>
        <v>8</v>
      </c>
      <c r="R228" s="8">
        <f t="shared" si="176"/>
        <v>7</v>
      </c>
      <c r="S228" s="8">
        <f t="shared" si="176"/>
        <v>6</v>
      </c>
      <c r="T228" s="8"/>
      <c r="U228" s="8"/>
      <c r="V228" s="8">
        <f t="shared" si="176"/>
        <v>5</v>
      </c>
      <c r="W228" s="8">
        <f t="shared" si="176"/>
        <v>4</v>
      </c>
      <c r="X228" s="8">
        <f t="shared" si="176"/>
        <v>3</v>
      </c>
      <c r="Y228" s="8"/>
      <c r="Z228" s="8">
        <f t="shared" si="176"/>
        <v>2</v>
      </c>
      <c r="AA228" s="8">
        <f t="shared" si="176"/>
        <v>1</v>
      </c>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8"/>
      <c r="BH228" s="8"/>
      <c r="BI228" s="8"/>
      <c r="BJ228" s="8"/>
      <c r="BK228" s="8"/>
      <c r="BL228" s="8"/>
      <c r="BM228" s="8"/>
      <c r="BN228" s="8"/>
      <c r="BO228" s="8"/>
      <c r="BP228" s="8"/>
      <c r="BQ228" s="8"/>
      <c r="BR228" s="8"/>
    </row>
    <row r="229" spans="1:70" ht="12.75" hidden="1">
      <c r="A229" s="6">
        <f t="shared" si="122"/>
        <v>55</v>
      </c>
      <c r="B229" s="9">
        <f t="shared" si="125"/>
      </c>
      <c r="C229" s="31"/>
      <c r="D229" s="36"/>
      <c r="E229" s="8"/>
      <c r="F229" s="8">
        <f aca="true" t="shared" si="177" ref="F229:AA229">RANK(F150,$F150:$AA150,0)</f>
        <v>15</v>
      </c>
      <c r="G229" s="8"/>
      <c r="H229" s="8">
        <f t="shared" si="177"/>
        <v>14</v>
      </c>
      <c r="I229" s="8"/>
      <c r="J229" s="8">
        <f t="shared" si="177"/>
        <v>13</v>
      </c>
      <c r="K229" s="8">
        <f t="shared" si="177"/>
        <v>12</v>
      </c>
      <c r="L229" s="8"/>
      <c r="M229" s="8">
        <f t="shared" si="177"/>
        <v>11</v>
      </c>
      <c r="N229" s="8">
        <f t="shared" si="177"/>
        <v>10</v>
      </c>
      <c r="O229" s="8">
        <f t="shared" si="177"/>
        <v>9</v>
      </c>
      <c r="P229" s="8"/>
      <c r="Q229" s="8">
        <f t="shared" si="177"/>
        <v>8</v>
      </c>
      <c r="R229" s="8">
        <f t="shared" si="177"/>
        <v>7</v>
      </c>
      <c r="S229" s="8">
        <f t="shared" si="177"/>
        <v>6</v>
      </c>
      <c r="T229" s="8"/>
      <c r="U229" s="8"/>
      <c r="V229" s="8">
        <f t="shared" si="177"/>
        <v>5</v>
      </c>
      <c r="W229" s="8">
        <f t="shared" si="177"/>
        <v>4</v>
      </c>
      <c r="X229" s="8">
        <f t="shared" si="177"/>
        <v>3</v>
      </c>
      <c r="Y229" s="8"/>
      <c r="Z229" s="8">
        <f t="shared" si="177"/>
        <v>2</v>
      </c>
      <c r="AA229" s="8">
        <f t="shared" si="177"/>
        <v>1</v>
      </c>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c r="BM229" s="8"/>
      <c r="BN229" s="8"/>
      <c r="BO229" s="8"/>
      <c r="BP229" s="8"/>
      <c r="BQ229" s="8"/>
      <c r="BR229" s="8"/>
    </row>
    <row r="230" spans="1:70" ht="12.75" hidden="1">
      <c r="A230" s="6">
        <f t="shared" si="122"/>
        <v>56</v>
      </c>
      <c r="B230" s="9">
        <f t="shared" si="125"/>
      </c>
      <c r="C230" s="31"/>
      <c r="D230" s="36"/>
      <c r="E230" s="8"/>
      <c r="F230" s="8">
        <f aca="true" t="shared" si="178" ref="F230:N239">RANK(F151,$F151:$AA151,0)</f>
        <v>15</v>
      </c>
      <c r="G230" s="8"/>
      <c r="H230" s="8">
        <f t="shared" si="178"/>
        <v>14</v>
      </c>
      <c r="I230" s="8"/>
      <c r="J230" s="8">
        <f t="shared" si="178"/>
        <v>13</v>
      </c>
      <c r="K230" s="8">
        <f t="shared" si="178"/>
        <v>12</v>
      </c>
      <c r="L230" s="8"/>
      <c r="M230" s="8">
        <f t="shared" si="178"/>
        <v>11</v>
      </c>
      <c r="N230" s="8">
        <f t="shared" si="178"/>
        <v>10</v>
      </c>
      <c r="O230" s="8">
        <f aca="true" t="shared" si="179" ref="O230:AA230">RANK(O151,$F151:$AA151,0)</f>
        <v>9</v>
      </c>
      <c r="P230" s="8"/>
      <c r="Q230" s="8">
        <f t="shared" si="179"/>
        <v>8</v>
      </c>
      <c r="R230" s="8">
        <f t="shared" si="179"/>
        <v>7</v>
      </c>
      <c r="S230" s="8">
        <f t="shared" si="179"/>
        <v>6</v>
      </c>
      <c r="T230" s="8"/>
      <c r="U230" s="8"/>
      <c r="V230" s="8">
        <f t="shared" si="179"/>
        <v>5</v>
      </c>
      <c r="W230" s="8">
        <f t="shared" si="179"/>
        <v>4</v>
      </c>
      <c r="X230" s="8">
        <f t="shared" si="179"/>
        <v>3</v>
      </c>
      <c r="Y230" s="8"/>
      <c r="Z230" s="8">
        <f t="shared" si="179"/>
        <v>2</v>
      </c>
      <c r="AA230" s="8">
        <f t="shared" si="179"/>
        <v>1</v>
      </c>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row>
    <row r="231" spans="1:70" ht="12.75" hidden="1">
      <c r="A231" s="6">
        <f t="shared" si="122"/>
        <v>57</v>
      </c>
      <c r="B231" s="9">
        <f t="shared" si="125"/>
      </c>
      <c r="C231" s="31"/>
      <c r="D231" s="37"/>
      <c r="E231" s="8"/>
      <c r="F231" s="8">
        <f t="shared" si="178"/>
        <v>15</v>
      </c>
      <c r="G231" s="8"/>
      <c r="H231" s="8">
        <f t="shared" si="178"/>
        <v>14</v>
      </c>
      <c r="I231" s="8"/>
      <c r="J231" s="8">
        <f t="shared" si="178"/>
        <v>13</v>
      </c>
      <c r="K231" s="8">
        <f t="shared" si="178"/>
        <v>12</v>
      </c>
      <c r="L231" s="8"/>
      <c r="M231" s="8">
        <f t="shared" si="178"/>
        <v>11</v>
      </c>
      <c r="N231" s="8">
        <f t="shared" si="178"/>
        <v>10</v>
      </c>
      <c r="O231" s="8">
        <f aca="true" t="shared" si="180" ref="O231:AA231">RANK(O152,$F152:$AA152,0)</f>
        <v>9</v>
      </c>
      <c r="P231" s="8"/>
      <c r="Q231" s="8">
        <f t="shared" si="180"/>
        <v>8</v>
      </c>
      <c r="R231" s="8">
        <f t="shared" si="180"/>
        <v>7</v>
      </c>
      <c r="S231" s="8">
        <f t="shared" si="180"/>
        <v>6</v>
      </c>
      <c r="T231" s="8"/>
      <c r="U231" s="8"/>
      <c r="V231" s="8">
        <f t="shared" si="180"/>
        <v>5</v>
      </c>
      <c r="W231" s="8">
        <f t="shared" si="180"/>
        <v>4</v>
      </c>
      <c r="X231" s="8">
        <f t="shared" si="180"/>
        <v>3</v>
      </c>
      <c r="Y231" s="8"/>
      <c r="Z231" s="8">
        <f t="shared" si="180"/>
        <v>2</v>
      </c>
      <c r="AA231" s="8">
        <f t="shared" si="180"/>
        <v>1</v>
      </c>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8"/>
      <c r="BC231" s="8"/>
      <c r="BD231" s="8"/>
      <c r="BE231" s="8"/>
      <c r="BF231" s="8"/>
      <c r="BG231" s="8"/>
      <c r="BH231" s="8"/>
      <c r="BI231" s="8"/>
      <c r="BJ231" s="8"/>
      <c r="BK231" s="8"/>
      <c r="BL231" s="8"/>
      <c r="BM231" s="8"/>
      <c r="BN231" s="8"/>
      <c r="BO231" s="8"/>
      <c r="BP231" s="8"/>
      <c r="BQ231" s="8"/>
      <c r="BR231" s="8"/>
    </row>
    <row r="232" spans="1:70" ht="12.75" hidden="1">
      <c r="A232" s="6">
        <f t="shared" si="122"/>
        <v>58</v>
      </c>
      <c r="B232" s="9">
        <f t="shared" si="125"/>
      </c>
      <c r="C232" s="31"/>
      <c r="D232" s="37"/>
      <c r="E232" s="8"/>
      <c r="F232" s="8">
        <f t="shared" si="178"/>
        <v>15</v>
      </c>
      <c r="G232" s="8"/>
      <c r="H232" s="8">
        <f t="shared" si="178"/>
        <v>14</v>
      </c>
      <c r="I232" s="8"/>
      <c r="J232" s="8">
        <f t="shared" si="178"/>
        <v>13</v>
      </c>
      <c r="K232" s="8">
        <f t="shared" si="178"/>
        <v>12</v>
      </c>
      <c r="L232" s="8"/>
      <c r="M232" s="8">
        <f t="shared" si="178"/>
        <v>11</v>
      </c>
      <c r="N232" s="8">
        <f t="shared" si="178"/>
        <v>10</v>
      </c>
      <c r="O232" s="8">
        <f aca="true" t="shared" si="181" ref="O232:AA232">RANK(O153,$F153:$AA153,0)</f>
        <v>9</v>
      </c>
      <c r="P232" s="8"/>
      <c r="Q232" s="8">
        <f t="shared" si="181"/>
        <v>8</v>
      </c>
      <c r="R232" s="8">
        <f t="shared" si="181"/>
        <v>7</v>
      </c>
      <c r="S232" s="8">
        <f t="shared" si="181"/>
        <v>6</v>
      </c>
      <c r="T232" s="8"/>
      <c r="U232" s="8"/>
      <c r="V232" s="8">
        <f t="shared" si="181"/>
        <v>5</v>
      </c>
      <c r="W232" s="8">
        <f t="shared" si="181"/>
        <v>4</v>
      </c>
      <c r="X232" s="8">
        <f t="shared" si="181"/>
        <v>3</v>
      </c>
      <c r="Y232" s="8"/>
      <c r="Z232" s="8">
        <f t="shared" si="181"/>
        <v>2</v>
      </c>
      <c r="AA232" s="8">
        <f t="shared" si="181"/>
        <v>1</v>
      </c>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C232" s="8"/>
      <c r="BD232" s="8"/>
      <c r="BE232" s="8"/>
      <c r="BF232" s="8"/>
      <c r="BG232" s="8"/>
      <c r="BH232" s="8"/>
      <c r="BI232" s="8"/>
      <c r="BJ232" s="8"/>
      <c r="BK232" s="8"/>
      <c r="BL232" s="8"/>
      <c r="BM232" s="8"/>
      <c r="BN232" s="8"/>
      <c r="BO232" s="8"/>
      <c r="BP232" s="8"/>
      <c r="BQ232" s="8"/>
      <c r="BR232" s="8"/>
    </row>
    <row r="233" spans="1:70" ht="12.75" hidden="1">
      <c r="A233" s="6">
        <f t="shared" si="122"/>
        <v>59</v>
      </c>
      <c r="B233" s="9">
        <f t="shared" si="125"/>
      </c>
      <c r="C233" s="31"/>
      <c r="D233" s="37"/>
      <c r="E233" s="8"/>
      <c r="F233" s="8">
        <f t="shared" si="178"/>
        <v>15</v>
      </c>
      <c r="G233" s="8"/>
      <c r="H233" s="8">
        <f t="shared" si="178"/>
        <v>14</v>
      </c>
      <c r="I233" s="8"/>
      <c r="J233" s="8">
        <f t="shared" si="178"/>
        <v>13</v>
      </c>
      <c r="K233" s="8">
        <f t="shared" si="178"/>
        <v>12</v>
      </c>
      <c r="L233" s="8"/>
      <c r="M233" s="8">
        <f t="shared" si="178"/>
        <v>11</v>
      </c>
      <c r="N233" s="8">
        <f t="shared" si="178"/>
        <v>10</v>
      </c>
      <c r="O233" s="8">
        <f aca="true" t="shared" si="182" ref="O233:AA233">RANK(O154,$F154:$AA154,0)</f>
        <v>9</v>
      </c>
      <c r="P233" s="8"/>
      <c r="Q233" s="8">
        <f t="shared" si="182"/>
        <v>8</v>
      </c>
      <c r="R233" s="8">
        <f t="shared" si="182"/>
        <v>7</v>
      </c>
      <c r="S233" s="8">
        <f t="shared" si="182"/>
        <v>6</v>
      </c>
      <c r="T233" s="8"/>
      <c r="U233" s="8"/>
      <c r="V233" s="8">
        <f t="shared" si="182"/>
        <v>5</v>
      </c>
      <c r="W233" s="8">
        <f t="shared" si="182"/>
        <v>4</v>
      </c>
      <c r="X233" s="8">
        <f t="shared" si="182"/>
        <v>3</v>
      </c>
      <c r="Y233" s="8"/>
      <c r="Z233" s="8">
        <f t="shared" si="182"/>
        <v>2</v>
      </c>
      <c r="AA233" s="8">
        <f t="shared" si="182"/>
        <v>1</v>
      </c>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row>
    <row r="234" spans="1:70" ht="12.75" hidden="1">
      <c r="A234" s="6">
        <f t="shared" si="122"/>
        <v>60</v>
      </c>
      <c r="B234" s="9">
        <f t="shared" si="125"/>
      </c>
      <c r="C234" s="31"/>
      <c r="D234" s="37"/>
      <c r="E234" s="8"/>
      <c r="F234" s="8">
        <f t="shared" si="178"/>
        <v>15</v>
      </c>
      <c r="G234" s="8"/>
      <c r="H234" s="8">
        <f t="shared" si="178"/>
        <v>14</v>
      </c>
      <c r="I234" s="8"/>
      <c r="J234" s="8">
        <f t="shared" si="178"/>
        <v>13</v>
      </c>
      <c r="K234" s="8">
        <f t="shared" si="178"/>
        <v>12</v>
      </c>
      <c r="L234" s="8"/>
      <c r="M234" s="8">
        <f t="shared" si="178"/>
        <v>11</v>
      </c>
      <c r="N234" s="8">
        <f t="shared" si="178"/>
        <v>10</v>
      </c>
      <c r="O234" s="8">
        <f aca="true" t="shared" si="183" ref="O234:AA234">RANK(O155,$F155:$AA155,0)</f>
        <v>9</v>
      </c>
      <c r="P234" s="8"/>
      <c r="Q234" s="8">
        <f t="shared" si="183"/>
        <v>8</v>
      </c>
      <c r="R234" s="8">
        <f t="shared" si="183"/>
        <v>7</v>
      </c>
      <c r="S234" s="8">
        <f t="shared" si="183"/>
        <v>6</v>
      </c>
      <c r="T234" s="8"/>
      <c r="U234" s="8"/>
      <c r="V234" s="8">
        <f t="shared" si="183"/>
        <v>5</v>
      </c>
      <c r="W234" s="8">
        <f t="shared" si="183"/>
        <v>4</v>
      </c>
      <c r="X234" s="8">
        <f t="shared" si="183"/>
        <v>3</v>
      </c>
      <c r="Y234" s="8"/>
      <c r="Z234" s="8">
        <f t="shared" si="183"/>
        <v>2</v>
      </c>
      <c r="AA234" s="8">
        <f t="shared" si="183"/>
        <v>1</v>
      </c>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c r="BM234" s="8"/>
      <c r="BN234" s="8"/>
      <c r="BO234" s="8"/>
      <c r="BP234" s="8"/>
      <c r="BQ234" s="8"/>
      <c r="BR234" s="8"/>
    </row>
    <row r="235" spans="1:70" ht="12.75" hidden="1">
      <c r="A235" s="6">
        <f t="shared" si="122"/>
        <v>61</v>
      </c>
      <c r="B235" s="9">
        <f t="shared" si="125"/>
      </c>
      <c r="C235" s="31"/>
      <c r="D235" s="37"/>
      <c r="E235" s="8"/>
      <c r="F235" s="8">
        <f t="shared" si="178"/>
        <v>15</v>
      </c>
      <c r="G235" s="8"/>
      <c r="H235" s="8">
        <f t="shared" si="178"/>
        <v>14</v>
      </c>
      <c r="I235" s="8"/>
      <c r="J235" s="8">
        <f t="shared" si="178"/>
        <v>13</v>
      </c>
      <c r="K235" s="8">
        <f t="shared" si="178"/>
        <v>12</v>
      </c>
      <c r="L235" s="8"/>
      <c r="M235" s="8">
        <f t="shared" si="178"/>
        <v>11</v>
      </c>
      <c r="N235" s="8">
        <f t="shared" si="178"/>
        <v>10</v>
      </c>
      <c r="O235" s="8">
        <f aca="true" t="shared" si="184" ref="O235:AA235">RANK(O156,$F156:$AA156,0)</f>
        <v>9</v>
      </c>
      <c r="P235" s="8"/>
      <c r="Q235" s="8">
        <f t="shared" si="184"/>
        <v>8</v>
      </c>
      <c r="R235" s="8">
        <f t="shared" si="184"/>
        <v>7</v>
      </c>
      <c r="S235" s="8">
        <f t="shared" si="184"/>
        <v>6</v>
      </c>
      <c r="T235" s="8"/>
      <c r="U235" s="8"/>
      <c r="V235" s="8">
        <f t="shared" si="184"/>
        <v>5</v>
      </c>
      <c r="W235" s="8">
        <f t="shared" si="184"/>
        <v>4</v>
      </c>
      <c r="X235" s="8">
        <f t="shared" si="184"/>
        <v>3</v>
      </c>
      <c r="Y235" s="8"/>
      <c r="Z235" s="8">
        <f t="shared" si="184"/>
        <v>2</v>
      </c>
      <c r="AA235" s="8">
        <f t="shared" si="184"/>
        <v>1</v>
      </c>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C235" s="8"/>
      <c r="BD235" s="8"/>
      <c r="BE235" s="8"/>
      <c r="BF235" s="8"/>
      <c r="BG235" s="8"/>
      <c r="BH235" s="8"/>
      <c r="BI235" s="8"/>
      <c r="BJ235" s="8"/>
      <c r="BK235" s="8"/>
      <c r="BL235" s="8"/>
      <c r="BM235" s="8"/>
      <c r="BN235" s="8"/>
      <c r="BO235" s="8"/>
      <c r="BP235" s="8"/>
      <c r="BQ235" s="8"/>
      <c r="BR235" s="8"/>
    </row>
    <row r="236" spans="1:70" ht="12.75" hidden="1">
      <c r="A236" s="6">
        <f t="shared" si="122"/>
        <v>62</v>
      </c>
      <c r="B236" s="9">
        <f t="shared" si="125"/>
      </c>
      <c r="C236" s="31"/>
      <c r="D236" s="37"/>
      <c r="E236" s="8"/>
      <c r="F236" s="8">
        <f t="shared" si="178"/>
        <v>15</v>
      </c>
      <c r="G236" s="8"/>
      <c r="H236" s="8">
        <f t="shared" si="178"/>
        <v>14</v>
      </c>
      <c r="I236" s="8"/>
      <c r="J236" s="8">
        <f t="shared" si="178"/>
        <v>13</v>
      </c>
      <c r="K236" s="8">
        <f t="shared" si="178"/>
        <v>12</v>
      </c>
      <c r="L236" s="8"/>
      <c r="M236" s="8">
        <f t="shared" si="178"/>
        <v>11</v>
      </c>
      <c r="N236" s="8">
        <f t="shared" si="178"/>
        <v>10</v>
      </c>
      <c r="O236" s="8">
        <f aca="true" t="shared" si="185" ref="O236:AA236">RANK(O157,$F157:$AA157,0)</f>
        <v>9</v>
      </c>
      <c r="P236" s="8"/>
      <c r="Q236" s="8">
        <f t="shared" si="185"/>
        <v>8</v>
      </c>
      <c r="R236" s="8">
        <f t="shared" si="185"/>
        <v>7</v>
      </c>
      <c r="S236" s="8">
        <f t="shared" si="185"/>
        <v>6</v>
      </c>
      <c r="T236" s="8"/>
      <c r="U236" s="8"/>
      <c r="V236" s="8">
        <f t="shared" si="185"/>
        <v>5</v>
      </c>
      <c r="W236" s="8">
        <f t="shared" si="185"/>
        <v>4</v>
      </c>
      <c r="X236" s="8">
        <f t="shared" si="185"/>
        <v>3</v>
      </c>
      <c r="Y236" s="8"/>
      <c r="Z236" s="8">
        <f t="shared" si="185"/>
        <v>2</v>
      </c>
      <c r="AA236" s="8">
        <f t="shared" si="185"/>
        <v>1</v>
      </c>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C236" s="8"/>
      <c r="BD236" s="8"/>
      <c r="BE236" s="8"/>
      <c r="BF236" s="8"/>
      <c r="BG236" s="8"/>
      <c r="BH236" s="8"/>
      <c r="BI236" s="8"/>
      <c r="BJ236" s="8"/>
      <c r="BK236" s="8"/>
      <c r="BL236" s="8"/>
      <c r="BM236" s="8"/>
      <c r="BN236" s="8"/>
      <c r="BO236" s="8"/>
      <c r="BP236" s="8"/>
      <c r="BQ236" s="8"/>
      <c r="BR236" s="8"/>
    </row>
    <row r="237" spans="1:70" ht="12.75" hidden="1">
      <c r="A237" s="6">
        <f t="shared" si="122"/>
        <v>63</v>
      </c>
      <c r="B237" s="9">
        <f t="shared" si="125"/>
      </c>
      <c r="C237" s="31"/>
      <c r="D237" s="37"/>
      <c r="E237" s="8"/>
      <c r="F237" s="8">
        <f t="shared" si="178"/>
        <v>15</v>
      </c>
      <c r="G237" s="8"/>
      <c r="H237" s="8">
        <f t="shared" si="178"/>
        <v>14</v>
      </c>
      <c r="I237" s="8"/>
      <c r="J237" s="8">
        <f t="shared" si="178"/>
        <v>13</v>
      </c>
      <c r="K237" s="8">
        <f t="shared" si="178"/>
        <v>12</v>
      </c>
      <c r="L237" s="8"/>
      <c r="M237" s="8">
        <f t="shared" si="178"/>
        <v>11</v>
      </c>
      <c r="N237" s="8">
        <f t="shared" si="178"/>
        <v>10</v>
      </c>
      <c r="O237" s="8">
        <f aca="true" t="shared" si="186" ref="O237:AA237">RANK(O158,$F158:$AA158,0)</f>
        <v>9</v>
      </c>
      <c r="P237" s="8"/>
      <c r="Q237" s="8">
        <f t="shared" si="186"/>
        <v>8</v>
      </c>
      <c r="R237" s="8">
        <f t="shared" si="186"/>
        <v>7</v>
      </c>
      <c r="S237" s="8">
        <f t="shared" si="186"/>
        <v>6</v>
      </c>
      <c r="T237" s="8"/>
      <c r="U237" s="8"/>
      <c r="V237" s="8">
        <f t="shared" si="186"/>
        <v>5</v>
      </c>
      <c r="W237" s="8">
        <f t="shared" si="186"/>
        <v>4</v>
      </c>
      <c r="X237" s="8">
        <f t="shared" si="186"/>
        <v>3</v>
      </c>
      <c r="Y237" s="8"/>
      <c r="Z237" s="8">
        <f t="shared" si="186"/>
        <v>2</v>
      </c>
      <c r="AA237" s="8">
        <f t="shared" si="186"/>
        <v>1</v>
      </c>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c r="BC237" s="8"/>
      <c r="BD237" s="8"/>
      <c r="BE237" s="8"/>
      <c r="BF237" s="8"/>
      <c r="BG237" s="8"/>
      <c r="BH237" s="8"/>
      <c r="BI237" s="8"/>
      <c r="BJ237" s="8"/>
      <c r="BK237" s="8"/>
      <c r="BL237" s="8"/>
      <c r="BM237" s="8"/>
      <c r="BN237" s="8"/>
      <c r="BO237" s="8"/>
      <c r="BP237" s="8"/>
      <c r="BQ237" s="8"/>
      <c r="BR237" s="8"/>
    </row>
    <row r="238" spans="1:70" ht="12.75" hidden="1">
      <c r="A238" s="6">
        <f t="shared" si="122"/>
        <v>64</v>
      </c>
      <c r="B238" s="9">
        <f t="shared" si="125"/>
      </c>
      <c r="C238" s="31"/>
      <c r="D238" s="37"/>
      <c r="E238" s="8"/>
      <c r="F238" s="8">
        <f t="shared" si="178"/>
        <v>15</v>
      </c>
      <c r="G238" s="8"/>
      <c r="H238" s="8">
        <f t="shared" si="178"/>
        <v>14</v>
      </c>
      <c r="I238" s="8"/>
      <c r="J238" s="8">
        <f t="shared" si="178"/>
        <v>13</v>
      </c>
      <c r="K238" s="8">
        <f t="shared" si="178"/>
        <v>12</v>
      </c>
      <c r="L238" s="8"/>
      <c r="M238" s="8">
        <f t="shared" si="178"/>
        <v>11</v>
      </c>
      <c r="N238" s="8">
        <f t="shared" si="178"/>
        <v>10</v>
      </c>
      <c r="O238" s="8">
        <f aca="true" t="shared" si="187" ref="O238:AA238">RANK(O159,$F159:$AA159,0)</f>
        <v>9</v>
      </c>
      <c r="P238" s="8"/>
      <c r="Q238" s="8">
        <f t="shared" si="187"/>
        <v>8</v>
      </c>
      <c r="R238" s="8">
        <f t="shared" si="187"/>
        <v>7</v>
      </c>
      <c r="S238" s="8">
        <f t="shared" si="187"/>
        <v>6</v>
      </c>
      <c r="T238" s="8"/>
      <c r="U238" s="8"/>
      <c r="V238" s="8">
        <f t="shared" si="187"/>
        <v>5</v>
      </c>
      <c r="W238" s="8">
        <f t="shared" si="187"/>
        <v>4</v>
      </c>
      <c r="X238" s="8">
        <f t="shared" si="187"/>
        <v>3</v>
      </c>
      <c r="Y238" s="8"/>
      <c r="Z238" s="8">
        <f t="shared" si="187"/>
        <v>2</v>
      </c>
      <c r="AA238" s="8">
        <f t="shared" si="187"/>
        <v>1</v>
      </c>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c r="BI238" s="8"/>
      <c r="BJ238" s="8"/>
      <c r="BK238" s="8"/>
      <c r="BL238" s="8"/>
      <c r="BM238" s="8"/>
      <c r="BN238" s="8"/>
      <c r="BO238" s="8"/>
      <c r="BP238" s="8"/>
      <c r="BQ238" s="8"/>
      <c r="BR238" s="8"/>
    </row>
    <row r="239" spans="1:70" ht="12.75" hidden="1">
      <c r="A239" s="6">
        <f t="shared" si="122"/>
        <v>65</v>
      </c>
      <c r="B239" s="9">
        <f t="shared" si="125"/>
      </c>
      <c r="C239" s="31"/>
      <c r="D239" s="37"/>
      <c r="E239" s="8"/>
      <c r="F239" s="8">
        <f t="shared" si="178"/>
        <v>15</v>
      </c>
      <c r="G239" s="8"/>
      <c r="H239" s="8">
        <f t="shared" si="178"/>
        <v>14</v>
      </c>
      <c r="I239" s="8"/>
      <c r="J239" s="8">
        <f t="shared" si="178"/>
        <v>13</v>
      </c>
      <c r="K239" s="8">
        <f t="shared" si="178"/>
        <v>12</v>
      </c>
      <c r="L239" s="8"/>
      <c r="M239" s="8">
        <f t="shared" si="178"/>
        <v>11</v>
      </c>
      <c r="N239" s="8">
        <f t="shared" si="178"/>
        <v>10</v>
      </c>
      <c r="O239" s="8">
        <f aca="true" t="shared" si="188" ref="O239:AA239">RANK(O160,$F160:$AA160,0)</f>
        <v>9</v>
      </c>
      <c r="P239" s="8"/>
      <c r="Q239" s="8">
        <f t="shared" si="188"/>
        <v>8</v>
      </c>
      <c r="R239" s="8">
        <f t="shared" si="188"/>
        <v>7</v>
      </c>
      <c r="S239" s="8">
        <f t="shared" si="188"/>
        <v>6</v>
      </c>
      <c r="T239" s="8"/>
      <c r="U239" s="8"/>
      <c r="V239" s="8">
        <f t="shared" si="188"/>
        <v>5</v>
      </c>
      <c r="W239" s="8">
        <f t="shared" si="188"/>
        <v>4</v>
      </c>
      <c r="X239" s="8">
        <f t="shared" si="188"/>
        <v>3</v>
      </c>
      <c r="Y239" s="8"/>
      <c r="Z239" s="8">
        <f t="shared" si="188"/>
        <v>2</v>
      </c>
      <c r="AA239" s="8">
        <f t="shared" si="188"/>
        <v>1</v>
      </c>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8"/>
      <c r="BE239" s="8"/>
      <c r="BF239" s="8"/>
      <c r="BG239" s="8"/>
      <c r="BH239" s="8"/>
      <c r="BI239" s="8"/>
      <c r="BJ239" s="8"/>
      <c r="BK239" s="8"/>
      <c r="BL239" s="8"/>
      <c r="BM239" s="8"/>
      <c r="BN239" s="8"/>
      <c r="BO239" s="8"/>
      <c r="BP239" s="8"/>
      <c r="BQ239" s="8"/>
      <c r="BR239" s="8"/>
    </row>
    <row r="240" spans="1:70" ht="12.75" hidden="1">
      <c r="A240" s="6">
        <f aca="true" t="shared" si="189" ref="A240:A249">A78</f>
        <v>66</v>
      </c>
      <c r="B240" s="9">
        <f aca="true" t="shared" si="190" ref="B240:B250">IF(B78&gt;0,B78,"")</f>
      </c>
      <c r="C240" s="31"/>
      <c r="D240" s="37"/>
      <c r="E240" s="8"/>
      <c r="F240" s="8">
        <f aca="true" t="shared" si="191" ref="F240:N247">RANK(F161,$F161:$AA161,0)</f>
        <v>15</v>
      </c>
      <c r="G240" s="8"/>
      <c r="H240" s="8">
        <f t="shared" si="191"/>
        <v>14</v>
      </c>
      <c r="I240" s="8"/>
      <c r="J240" s="8">
        <f t="shared" si="191"/>
        <v>13</v>
      </c>
      <c r="K240" s="8">
        <f t="shared" si="191"/>
        <v>12</v>
      </c>
      <c r="L240" s="8"/>
      <c r="M240" s="8">
        <f t="shared" si="191"/>
        <v>11</v>
      </c>
      <c r="N240" s="8">
        <f t="shared" si="191"/>
        <v>10</v>
      </c>
      <c r="O240" s="8">
        <f aca="true" t="shared" si="192" ref="O240:AA240">RANK(O161,$F161:$AA161,0)</f>
        <v>9</v>
      </c>
      <c r="P240" s="8"/>
      <c r="Q240" s="8">
        <f t="shared" si="192"/>
        <v>8</v>
      </c>
      <c r="R240" s="8">
        <f t="shared" si="192"/>
        <v>7</v>
      </c>
      <c r="S240" s="8">
        <f t="shared" si="192"/>
        <v>6</v>
      </c>
      <c r="T240" s="8"/>
      <c r="U240" s="8"/>
      <c r="V240" s="8">
        <f t="shared" si="192"/>
        <v>5</v>
      </c>
      <c r="W240" s="8">
        <f t="shared" si="192"/>
        <v>4</v>
      </c>
      <c r="X240" s="8">
        <f t="shared" si="192"/>
        <v>3</v>
      </c>
      <c r="Y240" s="8"/>
      <c r="Z240" s="8">
        <f t="shared" si="192"/>
        <v>2</v>
      </c>
      <c r="AA240" s="8">
        <f t="shared" si="192"/>
        <v>1</v>
      </c>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8"/>
      <c r="BH240" s="8"/>
      <c r="BI240" s="8"/>
      <c r="BJ240" s="8"/>
      <c r="BK240" s="8"/>
      <c r="BL240" s="8"/>
      <c r="BM240" s="8"/>
      <c r="BN240" s="8"/>
      <c r="BO240" s="8"/>
      <c r="BP240" s="8"/>
      <c r="BQ240" s="8"/>
      <c r="BR240" s="8"/>
    </row>
    <row r="241" spans="1:70" ht="12.75" hidden="1">
      <c r="A241" s="6">
        <f t="shared" si="189"/>
        <v>67</v>
      </c>
      <c r="B241" s="9">
        <f t="shared" si="190"/>
      </c>
      <c r="C241" s="31"/>
      <c r="D241" s="37"/>
      <c r="E241" s="8"/>
      <c r="F241" s="8">
        <f t="shared" si="191"/>
        <v>15</v>
      </c>
      <c r="G241" s="8"/>
      <c r="H241" s="8">
        <f t="shared" si="191"/>
        <v>14</v>
      </c>
      <c r="I241" s="8"/>
      <c r="J241" s="8">
        <f t="shared" si="191"/>
        <v>13</v>
      </c>
      <c r="K241" s="8">
        <f t="shared" si="191"/>
        <v>12</v>
      </c>
      <c r="L241" s="8"/>
      <c r="M241" s="8">
        <f t="shared" si="191"/>
        <v>11</v>
      </c>
      <c r="N241" s="8">
        <f t="shared" si="191"/>
        <v>10</v>
      </c>
      <c r="O241" s="8">
        <f aca="true" t="shared" si="193" ref="O241:AA241">RANK(O162,$F162:$AA162,0)</f>
        <v>9</v>
      </c>
      <c r="P241" s="8"/>
      <c r="Q241" s="8">
        <f t="shared" si="193"/>
        <v>8</v>
      </c>
      <c r="R241" s="8">
        <f t="shared" si="193"/>
        <v>7</v>
      </c>
      <c r="S241" s="8">
        <f t="shared" si="193"/>
        <v>6</v>
      </c>
      <c r="T241" s="8"/>
      <c r="U241" s="8"/>
      <c r="V241" s="8">
        <f t="shared" si="193"/>
        <v>5</v>
      </c>
      <c r="W241" s="8">
        <f t="shared" si="193"/>
        <v>4</v>
      </c>
      <c r="X241" s="8">
        <f t="shared" si="193"/>
        <v>3</v>
      </c>
      <c r="Y241" s="8"/>
      <c r="Z241" s="8">
        <f t="shared" si="193"/>
        <v>2</v>
      </c>
      <c r="AA241" s="8">
        <f t="shared" si="193"/>
        <v>1</v>
      </c>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C241" s="8"/>
      <c r="BD241" s="8"/>
      <c r="BE241" s="8"/>
      <c r="BF241" s="8"/>
      <c r="BG241" s="8"/>
      <c r="BH241" s="8"/>
      <c r="BI241" s="8"/>
      <c r="BJ241" s="8"/>
      <c r="BK241" s="8"/>
      <c r="BL241" s="8"/>
      <c r="BM241" s="8"/>
      <c r="BN241" s="8"/>
      <c r="BO241" s="8"/>
      <c r="BP241" s="8"/>
      <c r="BQ241" s="8"/>
      <c r="BR241" s="8"/>
    </row>
    <row r="242" spans="1:70" ht="12.75" hidden="1">
      <c r="A242" s="6">
        <f t="shared" si="189"/>
        <v>68</v>
      </c>
      <c r="B242" s="9">
        <f t="shared" si="190"/>
      </c>
      <c r="C242" s="31"/>
      <c r="D242" s="37"/>
      <c r="E242" s="8"/>
      <c r="F242" s="8">
        <f t="shared" si="191"/>
        <v>15</v>
      </c>
      <c r="G242" s="8"/>
      <c r="H242" s="8">
        <f t="shared" si="191"/>
        <v>14</v>
      </c>
      <c r="I242" s="8"/>
      <c r="J242" s="8">
        <f t="shared" si="191"/>
        <v>13</v>
      </c>
      <c r="K242" s="8">
        <f t="shared" si="191"/>
        <v>12</v>
      </c>
      <c r="L242" s="8"/>
      <c r="M242" s="8">
        <f t="shared" si="191"/>
        <v>11</v>
      </c>
      <c r="N242" s="8">
        <f t="shared" si="191"/>
        <v>10</v>
      </c>
      <c r="O242" s="8">
        <f aca="true" t="shared" si="194" ref="O242:AA242">RANK(O163,$F163:$AA163,0)</f>
        <v>9</v>
      </c>
      <c r="P242" s="8"/>
      <c r="Q242" s="8">
        <f t="shared" si="194"/>
        <v>8</v>
      </c>
      <c r="R242" s="8">
        <f t="shared" si="194"/>
        <v>7</v>
      </c>
      <c r="S242" s="8">
        <f t="shared" si="194"/>
        <v>6</v>
      </c>
      <c r="T242" s="8"/>
      <c r="U242" s="8"/>
      <c r="V242" s="8">
        <f t="shared" si="194"/>
        <v>5</v>
      </c>
      <c r="W242" s="8">
        <f t="shared" si="194"/>
        <v>4</v>
      </c>
      <c r="X242" s="8">
        <f t="shared" si="194"/>
        <v>3</v>
      </c>
      <c r="Y242" s="8"/>
      <c r="Z242" s="8">
        <f t="shared" si="194"/>
        <v>2</v>
      </c>
      <c r="AA242" s="8">
        <f t="shared" si="194"/>
        <v>1</v>
      </c>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8"/>
      <c r="BA242" s="8"/>
      <c r="BB242" s="8"/>
      <c r="BC242" s="8"/>
      <c r="BD242" s="8"/>
      <c r="BE242" s="8"/>
      <c r="BF242" s="8"/>
      <c r="BG242" s="8"/>
      <c r="BH242" s="8"/>
      <c r="BI242" s="8"/>
      <c r="BJ242" s="8"/>
      <c r="BK242" s="8"/>
      <c r="BL242" s="8"/>
      <c r="BM242" s="8"/>
      <c r="BN242" s="8"/>
      <c r="BO242" s="8"/>
      <c r="BP242" s="8"/>
      <c r="BQ242" s="8"/>
      <c r="BR242" s="8"/>
    </row>
    <row r="243" spans="1:70" ht="12.75" hidden="1">
      <c r="A243" s="6">
        <f t="shared" si="189"/>
        <v>69</v>
      </c>
      <c r="B243" s="9">
        <f t="shared" si="190"/>
      </c>
      <c r="C243" s="31"/>
      <c r="D243" s="37"/>
      <c r="E243" s="8"/>
      <c r="F243" s="8">
        <f t="shared" si="191"/>
        <v>15</v>
      </c>
      <c r="G243" s="8"/>
      <c r="H243" s="8">
        <f t="shared" si="191"/>
        <v>14</v>
      </c>
      <c r="I243" s="8"/>
      <c r="J243" s="8">
        <f t="shared" si="191"/>
        <v>13</v>
      </c>
      <c r="K243" s="8">
        <f t="shared" si="191"/>
        <v>12</v>
      </c>
      <c r="L243" s="8"/>
      <c r="M243" s="8">
        <f t="shared" si="191"/>
        <v>11</v>
      </c>
      <c r="N243" s="8">
        <f t="shared" si="191"/>
        <v>10</v>
      </c>
      <c r="O243" s="8">
        <f aca="true" t="shared" si="195" ref="O243:AA243">RANK(O164,$F164:$AA164,0)</f>
        <v>9</v>
      </c>
      <c r="P243" s="8"/>
      <c r="Q243" s="8">
        <f t="shared" si="195"/>
        <v>8</v>
      </c>
      <c r="R243" s="8">
        <f t="shared" si="195"/>
        <v>7</v>
      </c>
      <c r="S243" s="8">
        <f t="shared" si="195"/>
        <v>6</v>
      </c>
      <c r="T243" s="8"/>
      <c r="U243" s="8"/>
      <c r="V243" s="8">
        <f t="shared" si="195"/>
        <v>5</v>
      </c>
      <c r="W243" s="8">
        <f t="shared" si="195"/>
        <v>4</v>
      </c>
      <c r="X243" s="8">
        <f t="shared" si="195"/>
        <v>3</v>
      </c>
      <c r="Y243" s="8"/>
      <c r="Z243" s="8">
        <f t="shared" si="195"/>
        <v>2</v>
      </c>
      <c r="AA243" s="8">
        <f t="shared" si="195"/>
        <v>1</v>
      </c>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8"/>
      <c r="BC243" s="8"/>
      <c r="BD243" s="8"/>
      <c r="BE243" s="8"/>
      <c r="BF243" s="8"/>
      <c r="BG243" s="8"/>
      <c r="BH243" s="8"/>
      <c r="BI243" s="8"/>
      <c r="BJ243" s="8"/>
      <c r="BK243" s="8"/>
      <c r="BL243" s="8"/>
      <c r="BM243" s="8"/>
      <c r="BN243" s="8"/>
      <c r="BO243" s="8"/>
      <c r="BP243" s="8"/>
      <c r="BQ243" s="8"/>
      <c r="BR243" s="8"/>
    </row>
    <row r="244" spans="1:70" ht="12.75" hidden="1">
      <c r="A244" s="6">
        <f t="shared" si="189"/>
        <v>70</v>
      </c>
      <c r="B244" s="9">
        <f t="shared" si="190"/>
      </c>
      <c r="C244" s="31"/>
      <c r="D244" s="37"/>
      <c r="E244" s="8"/>
      <c r="F244" s="8">
        <f t="shared" si="191"/>
        <v>15</v>
      </c>
      <c r="G244" s="8"/>
      <c r="H244" s="8">
        <f t="shared" si="191"/>
        <v>14</v>
      </c>
      <c r="I244" s="8"/>
      <c r="J244" s="8">
        <f t="shared" si="191"/>
        <v>13</v>
      </c>
      <c r="K244" s="8">
        <f t="shared" si="191"/>
        <v>12</v>
      </c>
      <c r="L244" s="8"/>
      <c r="M244" s="8">
        <f t="shared" si="191"/>
        <v>11</v>
      </c>
      <c r="N244" s="8">
        <f t="shared" si="191"/>
        <v>10</v>
      </c>
      <c r="O244" s="8">
        <f aca="true" t="shared" si="196" ref="O244:AA244">RANK(O165,$F165:$AA165,0)</f>
        <v>9</v>
      </c>
      <c r="P244" s="8"/>
      <c r="Q244" s="8">
        <f t="shared" si="196"/>
        <v>8</v>
      </c>
      <c r="R244" s="8">
        <f t="shared" si="196"/>
        <v>7</v>
      </c>
      <c r="S244" s="8">
        <f t="shared" si="196"/>
        <v>6</v>
      </c>
      <c r="T244" s="8"/>
      <c r="U244" s="8"/>
      <c r="V244" s="8">
        <f t="shared" si="196"/>
        <v>5</v>
      </c>
      <c r="W244" s="8">
        <f t="shared" si="196"/>
        <v>4</v>
      </c>
      <c r="X244" s="8">
        <f t="shared" si="196"/>
        <v>3</v>
      </c>
      <c r="Y244" s="8"/>
      <c r="Z244" s="8">
        <f t="shared" si="196"/>
        <v>2</v>
      </c>
      <c r="AA244" s="8">
        <f t="shared" si="196"/>
        <v>1</v>
      </c>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c r="AZ244" s="8"/>
      <c r="BA244" s="8"/>
      <c r="BB244" s="8"/>
      <c r="BC244" s="8"/>
      <c r="BD244" s="8"/>
      <c r="BE244" s="8"/>
      <c r="BF244" s="8"/>
      <c r="BG244" s="8"/>
      <c r="BH244" s="8"/>
      <c r="BI244" s="8"/>
      <c r="BJ244" s="8"/>
      <c r="BK244" s="8"/>
      <c r="BL244" s="8"/>
      <c r="BM244" s="8"/>
      <c r="BN244" s="8"/>
      <c r="BO244" s="8"/>
      <c r="BP244" s="8"/>
      <c r="BQ244" s="8"/>
      <c r="BR244" s="8"/>
    </row>
    <row r="245" spans="1:70" ht="12.75" hidden="1">
      <c r="A245" s="6">
        <f t="shared" si="189"/>
        <v>71</v>
      </c>
      <c r="B245" s="9">
        <f t="shared" si="190"/>
      </c>
      <c r="C245" s="31"/>
      <c r="D245" s="37"/>
      <c r="E245" s="8"/>
      <c r="F245" s="8">
        <f t="shared" si="191"/>
        <v>15</v>
      </c>
      <c r="G245" s="8"/>
      <c r="H245" s="8">
        <f t="shared" si="191"/>
        <v>14</v>
      </c>
      <c r="I245" s="8"/>
      <c r="J245" s="8">
        <f t="shared" si="191"/>
        <v>13</v>
      </c>
      <c r="K245" s="8">
        <f t="shared" si="191"/>
        <v>12</v>
      </c>
      <c r="L245" s="8"/>
      <c r="M245" s="8">
        <f t="shared" si="191"/>
        <v>11</v>
      </c>
      <c r="N245" s="8">
        <f t="shared" si="191"/>
        <v>10</v>
      </c>
      <c r="O245" s="8">
        <f aca="true" t="shared" si="197" ref="O245:AA245">RANK(O166,$F166:$AA166,0)</f>
        <v>9</v>
      </c>
      <c r="P245" s="8"/>
      <c r="Q245" s="8">
        <f t="shared" si="197"/>
        <v>8</v>
      </c>
      <c r="R245" s="8">
        <f t="shared" si="197"/>
        <v>7</v>
      </c>
      <c r="S245" s="8">
        <f t="shared" si="197"/>
        <v>6</v>
      </c>
      <c r="T245" s="8"/>
      <c r="U245" s="8"/>
      <c r="V245" s="8">
        <f t="shared" si="197"/>
        <v>5</v>
      </c>
      <c r="W245" s="8">
        <f t="shared" si="197"/>
        <v>4</v>
      </c>
      <c r="X245" s="8">
        <f t="shared" si="197"/>
        <v>3</v>
      </c>
      <c r="Y245" s="8"/>
      <c r="Z245" s="8">
        <f t="shared" si="197"/>
        <v>2</v>
      </c>
      <c r="AA245" s="8">
        <f t="shared" si="197"/>
        <v>1</v>
      </c>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C245" s="8"/>
      <c r="BD245" s="8"/>
      <c r="BE245" s="8"/>
      <c r="BF245" s="8"/>
      <c r="BG245" s="8"/>
      <c r="BH245" s="8"/>
      <c r="BI245" s="8"/>
      <c r="BJ245" s="8"/>
      <c r="BK245" s="8"/>
      <c r="BL245" s="8"/>
      <c r="BM245" s="8"/>
      <c r="BN245" s="8"/>
      <c r="BO245" s="8"/>
      <c r="BP245" s="8"/>
      <c r="BQ245" s="8"/>
      <c r="BR245" s="8"/>
    </row>
    <row r="246" spans="1:70" ht="12.75" hidden="1">
      <c r="A246" s="6">
        <f t="shared" si="189"/>
        <v>72</v>
      </c>
      <c r="B246" s="9">
        <f t="shared" si="190"/>
      </c>
      <c r="C246" s="31"/>
      <c r="D246" s="37"/>
      <c r="E246" s="8"/>
      <c r="F246" s="8">
        <f t="shared" si="191"/>
        <v>15</v>
      </c>
      <c r="G246" s="8"/>
      <c r="H246" s="8">
        <f t="shared" si="191"/>
        <v>14</v>
      </c>
      <c r="I246" s="8"/>
      <c r="J246" s="8">
        <f t="shared" si="191"/>
        <v>13</v>
      </c>
      <c r="K246" s="8">
        <f t="shared" si="191"/>
        <v>12</v>
      </c>
      <c r="L246" s="8"/>
      <c r="M246" s="8">
        <f t="shared" si="191"/>
        <v>11</v>
      </c>
      <c r="N246" s="8">
        <f t="shared" si="191"/>
        <v>10</v>
      </c>
      <c r="O246" s="8">
        <f aca="true" t="shared" si="198" ref="O246:AA246">RANK(O167,$F167:$AA167,0)</f>
        <v>9</v>
      </c>
      <c r="P246" s="8"/>
      <c r="Q246" s="8">
        <f t="shared" si="198"/>
        <v>8</v>
      </c>
      <c r="R246" s="8">
        <f t="shared" si="198"/>
        <v>7</v>
      </c>
      <c r="S246" s="8">
        <f t="shared" si="198"/>
        <v>6</v>
      </c>
      <c r="T246" s="8"/>
      <c r="U246" s="8"/>
      <c r="V246" s="8">
        <f t="shared" si="198"/>
        <v>5</v>
      </c>
      <c r="W246" s="8">
        <f t="shared" si="198"/>
        <v>4</v>
      </c>
      <c r="X246" s="8">
        <f t="shared" si="198"/>
        <v>3</v>
      </c>
      <c r="Y246" s="8"/>
      <c r="Z246" s="8">
        <f t="shared" si="198"/>
        <v>2</v>
      </c>
      <c r="AA246" s="8">
        <f t="shared" si="198"/>
        <v>1</v>
      </c>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c r="BI246" s="8"/>
      <c r="BJ246" s="8"/>
      <c r="BK246" s="8"/>
      <c r="BL246" s="8"/>
      <c r="BM246" s="8"/>
      <c r="BN246" s="8"/>
      <c r="BO246" s="8"/>
      <c r="BP246" s="8"/>
      <c r="BQ246" s="8"/>
      <c r="BR246" s="8"/>
    </row>
    <row r="247" spans="1:70" ht="12.75" hidden="1">
      <c r="A247" s="6">
        <f t="shared" si="189"/>
        <v>73</v>
      </c>
      <c r="B247" s="9">
        <f t="shared" si="190"/>
      </c>
      <c r="C247" s="31"/>
      <c r="D247" s="37"/>
      <c r="E247" s="8"/>
      <c r="F247" s="8">
        <f t="shared" si="191"/>
        <v>15</v>
      </c>
      <c r="G247" s="8"/>
      <c r="H247" s="8">
        <f t="shared" si="191"/>
        <v>14</v>
      </c>
      <c r="I247" s="8"/>
      <c r="J247" s="8">
        <f t="shared" si="191"/>
        <v>13</v>
      </c>
      <c r="K247" s="8">
        <f t="shared" si="191"/>
        <v>12</v>
      </c>
      <c r="L247" s="8"/>
      <c r="M247" s="8">
        <f t="shared" si="191"/>
        <v>11</v>
      </c>
      <c r="N247" s="8">
        <f t="shared" si="191"/>
        <v>10</v>
      </c>
      <c r="O247" s="8">
        <f aca="true" t="shared" si="199" ref="O247:AA247">RANK(O168,$F168:$AA168,0)</f>
        <v>9</v>
      </c>
      <c r="P247" s="8"/>
      <c r="Q247" s="8">
        <f t="shared" si="199"/>
        <v>8</v>
      </c>
      <c r="R247" s="8">
        <f t="shared" si="199"/>
        <v>7</v>
      </c>
      <c r="S247" s="8">
        <f t="shared" si="199"/>
        <v>6</v>
      </c>
      <c r="T247" s="8"/>
      <c r="U247" s="8"/>
      <c r="V247" s="8">
        <f t="shared" si="199"/>
        <v>5</v>
      </c>
      <c r="W247" s="8">
        <f t="shared" si="199"/>
        <v>4</v>
      </c>
      <c r="X247" s="8">
        <f t="shared" si="199"/>
        <v>3</v>
      </c>
      <c r="Y247" s="8"/>
      <c r="Z247" s="8">
        <f t="shared" si="199"/>
        <v>2</v>
      </c>
      <c r="AA247" s="8">
        <f t="shared" si="199"/>
        <v>1</v>
      </c>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c r="AZ247" s="8"/>
      <c r="BA247" s="8"/>
      <c r="BB247" s="8"/>
      <c r="BC247" s="8"/>
      <c r="BD247" s="8"/>
      <c r="BE247" s="8"/>
      <c r="BF247" s="8"/>
      <c r="BG247" s="8"/>
      <c r="BH247" s="8"/>
      <c r="BI247" s="8"/>
      <c r="BJ247" s="8"/>
      <c r="BK247" s="8"/>
      <c r="BL247" s="8"/>
      <c r="BM247" s="8"/>
      <c r="BN247" s="8"/>
      <c r="BO247" s="8"/>
      <c r="BP247" s="8"/>
      <c r="BQ247" s="8"/>
      <c r="BR247" s="8"/>
    </row>
    <row r="248" spans="1:70" ht="12.75" hidden="1">
      <c r="A248" s="6">
        <f t="shared" si="189"/>
        <v>74</v>
      </c>
      <c r="B248" s="9">
        <f t="shared" si="190"/>
      </c>
      <c r="C248" s="31"/>
      <c r="D248" s="37"/>
      <c r="E248" s="8"/>
      <c r="F248" s="8">
        <f aca="true" t="shared" si="200" ref="F248:AA248">RANK(F169,$F169:$AA169,0)</f>
        <v>15</v>
      </c>
      <c r="G248" s="8"/>
      <c r="H248" s="8">
        <f t="shared" si="200"/>
        <v>14</v>
      </c>
      <c r="I248" s="8"/>
      <c r="J248" s="8">
        <f t="shared" si="200"/>
        <v>13</v>
      </c>
      <c r="K248" s="8">
        <f t="shared" si="200"/>
        <v>12</v>
      </c>
      <c r="L248" s="8"/>
      <c r="M248" s="8">
        <f t="shared" si="200"/>
        <v>11</v>
      </c>
      <c r="N248" s="8">
        <f t="shared" si="200"/>
        <v>10</v>
      </c>
      <c r="O248" s="8">
        <f t="shared" si="200"/>
        <v>9</v>
      </c>
      <c r="P248" s="8"/>
      <c r="Q248" s="8">
        <f t="shared" si="200"/>
        <v>8</v>
      </c>
      <c r="R248" s="8">
        <f t="shared" si="200"/>
        <v>7</v>
      </c>
      <c r="S248" s="8">
        <f t="shared" si="200"/>
        <v>6</v>
      </c>
      <c r="T248" s="8"/>
      <c r="U248" s="8"/>
      <c r="V248" s="8">
        <f t="shared" si="200"/>
        <v>5</v>
      </c>
      <c r="W248" s="8">
        <f t="shared" si="200"/>
        <v>4</v>
      </c>
      <c r="X248" s="8">
        <f t="shared" si="200"/>
        <v>3</v>
      </c>
      <c r="Y248" s="8"/>
      <c r="Z248" s="8">
        <f t="shared" si="200"/>
        <v>2</v>
      </c>
      <c r="AA248" s="8">
        <f t="shared" si="200"/>
        <v>1</v>
      </c>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c r="BA248" s="8"/>
      <c r="BB248" s="8"/>
      <c r="BC248" s="8"/>
      <c r="BD248" s="8"/>
      <c r="BE248" s="8"/>
      <c r="BF248" s="8"/>
      <c r="BG248" s="8"/>
      <c r="BH248" s="8"/>
      <c r="BI248" s="8"/>
      <c r="BJ248" s="8"/>
      <c r="BK248" s="8"/>
      <c r="BL248" s="8"/>
      <c r="BM248" s="8"/>
      <c r="BN248" s="8"/>
      <c r="BO248" s="8"/>
      <c r="BP248" s="8"/>
      <c r="BQ248" s="8"/>
      <c r="BR248" s="8"/>
    </row>
    <row r="249" spans="1:70" ht="12.75" hidden="1">
      <c r="A249" s="6">
        <f t="shared" si="189"/>
        <v>75</v>
      </c>
      <c r="B249" s="9">
        <f t="shared" si="190"/>
      </c>
      <c r="C249" s="31"/>
      <c r="D249" s="37"/>
      <c r="E249" s="8"/>
      <c r="F249" s="8">
        <f aca="true" t="shared" si="201" ref="F249:AA249">RANK(F170,$F170:$AA170,0)</f>
        <v>15</v>
      </c>
      <c r="G249" s="8"/>
      <c r="H249" s="8">
        <f t="shared" si="201"/>
        <v>14</v>
      </c>
      <c r="I249" s="8"/>
      <c r="J249" s="8">
        <f t="shared" si="201"/>
        <v>13</v>
      </c>
      <c r="K249" s="8">
        <f t="shared" si="201"/>
        <v>12</v>
      </c>
      <c r="L249" s="8"/>
      <c r="M249" s="8">
        <f t="shared" si="201"/>
        <v>11</v>
      </c>
      <c r="N249" s="8">
        <f t="shared" si="201"/>
        <v>10</v>
      </c>
      <c r="O249" s="8">
        <f t="shared" si="201"/>
        <v>9</v>
      </c>
      <c r="P249" s="8"/>
      <c r="Q249" s="8">
        <f t="shared" si="201"/>
        <v>8</v>
      </c>
      <c r="R249" s="8">
        <f t="shared" si="201"/>
        <v>7</v>
      </c>
      <c r="S249" s="8">
        <f t="shared" si="201"/>
        <v>6</v>
      </c>
      <c r="T249" s="8"/>
      <c r="U249" s="8"/>
      <c r="V249" s="8">
        <f t="shared" si="201"/>
        <v>5</v>
      </c>
      <c r="W249" s="8">
        <f t="shared" si="201"/>
        <v>4</v>
      </c>
      <c r="X249" s="8">
        <f t="shared" si="201"/>
        <v>3</v>
      </c>
      <c r="Y249" s="8"/>
      <c r="Z249" s="8">
        <f t="shared" si="201"/>
        <v>2</v>
      </c>
      <c r="AA249" s="8">
        <f t="shared" si="201"/>
        <v>1</v>
      </c>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8"/>
      <c r="BA249" s="8"/>
      <c r="BB249" s="8"/>
      <c r="BC249" s="8"/>
      <c r="BD249" s="8"/>
      <c r="BE249" s="8"/>
      <c r="BF249" s="8"/>
      <c r="BG249" s="8"/>
      <c r="BH249" s="8"/>
      <c r="BI249" s="8"/>
      <c r="BJ249" s="8"/>
      <c r="BK249" s="8"/>
      <c r="BL249" s="8"/>
      <c r="BM249" s="8"/>
      <c r="BN249" s="8"/>
      <c r="BO249" s="8"/>
      <c r="BP249" s="8"/>
      <c r="BQ249" s="8"/>
      <c r="BR249" s="8"/>
    </row>
    <row r="250" spans="1:70" ht="12.75" hidden="1">
      <c r="A250" s="7"/>
      <c r="B250" s="9">
        <f t="shared" si="190"/>
      </c>
      <c r="C250" s="17"/>
      <c r="D250" s="33"/>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c r="AZ250" s="8"/>
      <c r="BA250" s="8"/>
      <c r="BB250" s="8"/>
      <c r="BC250" s="8"/>
      <c r="BD250" s="8"/>
      <c r="BE250" s="8"/>
      <c r="BF250" s="8"/>
      <c r="BG250" s="8"/>
      <c r="BH250" s="8"/>
      <c r="BI250" s="8"/>
      <c r="BJ250" s="8"/>
      <c r="BK250" s="8"/>
      <c r="BL250" s="8"/>
      <c r="BM250" s="8"/>
      <c r="BN250" s="8"/>
      <c r="BO250" s="8"/>
      <c r="BP250" s="8"/>
      <c r="BQ250" s="8"/>
      <c r="BR250" s="8"/>
    </row>
    <row r="251" spans="1:70" ht="12.75" hidden="1">
      <c r="A251" s="7"/>
      <c r="B251" s="9"/>
      <c r="C251" s="17"/>
      <c r="D251" s="33"/>
      <c r="E251" s="8" t="s">
        <v>21</v>
      </c>
      <c r="F251" s="10">
        <f>A5</f>
        <v>15</v>
      </c>
      <c r="G251" s="8" t="s">
        <v>22</v>
      </c>
      <c r="H251" s="10">
        <f>H5</f>
        <v>1</v>
      </c>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c r="AZ251" s="8"/>
      <c r="BA251" s="8"/>
      <c r="BB251" s="8"/>
      <c r="BC251" s="8"/>
      <c r="BD251" s="8"/>
      <c r="BE251" s="8"/>
      <c r="BF251" s="8"/>
      <c r="BG251" s="8"/>
      <c r="BH251" s="8"/>
      <c r="BI251" s="8"/>
      <c r="BJ251" s="8"/>
      <c r="BK251" s="8"/>
      <c r="BL251" s="8"/>
      <c r="BM251" s="8"/>
      <c r="BN251" s="8"/>
      <c r="BO251" s="8"/>
      <c r="BP251" s="8"/>
      <c r="BQ251" s="8"/>
      <c r="BR251" s="8"/>
    </row>
    <row r="252" spans="1:70" ht="12.75" hidden="1">
      <c r="A252" s="7"/>
      <c r="B252" s="9">
        <f>IF(B92&gt;0,B92,"")</f>
      </c>
      <c r="C252" s="17"/>
      <c r="D252" s="34"/>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c r="AZ252" s="8"/>
      <c r="BA252" s="8"/>
      <c r="BB252" s="8"/>
      <c r="BC252" s="8"/>
      <c r="BD252" s="8"/>
      <c r="BE252" s="8"/>
      <c r="BF252" s="8"/>
      <c r="BG252" s="8"/>
      <c r="BH252" s="8"/>
      <c r="BI252" s="8"/>
      <c r="BJ252" s="8"/>
      <c r="BK252" s="8"/>
      <c r="BL252" s="8"/>
      <c r="BM252" s="8"/>
      <c r="BN252" s="8"/>
      <c r="BO252" s="8"/>
      <c r="BP252" s="8"/>
      <c r="BQ252" s="8"/>
      <c r="BR252" s="8"/>
    </row>
    <row r="253" spans="1:70" ht="12.75" hidden="1">
      <c r="A253" s="6">
        <f>A13</f>
        <v>1</v>
      </c>
      <c r="B253" s="9" t="str">
        <f>IF(B94&gt;0,B94,"")</f>
        <v>Scoretable</v>
      </c>
      <c r="C253" s="30" t="str">
        <f>IF(C13&gt;0,C13,"")</f>
        <v>77</v>
      </c>
      <c r="D253" s="35" t="str">
        <f aca="true" t="shared" si="202" ref="C253:D272">IF(D13&gt;0,D13,"")</f>
        <v>Flying Wing</v>
      </c>
      <c r="E253" s="8"/>
      <c r="F253" s="11">
        <f>IF(F175&lt;($F$251-($H$251-1)),F96,0)</f>
        <v>580.5360721442886</v>
      </c>
      <c r="G253" s="11"/>
      <c r="H253" s="11">
        <f aca="true" t="shared" si="203" ref="H253:H284">IF(H175&lt;($F$251-($H$251-1)),H96,0)</f>
        <v>0</v>
      </c>
      <c r="I253" s="11"/>
      <c r="J253" s="11">
        <f aca="true" t="shared" si="204" ref="J253:K272">IF(J175&lt;($F$251-($H$251-1)),J96,0)</f>
        <v>522.0117570215546</v>
      </c>
      <c r="K253" s="11">
        <f t="shared" si="204"/>
        <v>505.0750536097212</v>
      </c>
      <c r="L253" s="11"/>
      <c r="M253" s="11">
        <f aca="true" t="shared" si="205" ref="M253:O272">IF(M175&lt;($F$251-($H$251-1)),M96,0)</f>
        <v>431.06774083739936</v>
      </c>
      <c r="N253" s="11">
        <f t="shared" si="205"/>
        <v>6E-06</v>
      </c>
      <c r="O253" s="11">
        <f t="shared" si="205"/>
        <v>7E-06</v>
      </c>
      <c r="P253" s="11"/>
      <c r="Q253" s="11">
        <f aca="true" t="shared" si="206" ref="Q253:S272">IF(Q175&lt;($F$251-($H$251-1)),Q96,0)</f>
        <v>547.7457294875384</v>
      </c>
      <c r="R253" s="11">
        <f t="shared" si="206"/>
        <v>583.129957291031</v>
      </c>
      <c r="S253" s="11">
        <f t="shared" si="206"/>
        <v>479.30188951391887</v>
      </c>
      <c r="T253" s="11"/>
      <c r="U253" s="11"/>
      <c r="V253" s="11">
        <f aca="true" t="shared" si="207" ref="V253:X272">IF(V175&lt;($F$251-($H$251-1)),V96,0)</f>
        <v>484.4330557335042</v>
      </c>
      <c r="W253" s="11">
        <f t="shared" si="207"/>
        <v>545.8381839348078</v>
      </c>
      <c r="X253" s="11">
        <f t="shared" si="207"/>
        <v>558.8621444201314</v>
      </c>
      <c r="Y253" s="11"/>
      <c r="Z253" s="11">
        <f aca="true" t="shared" si="208" ref="Z253:AA272">IF(Z175&lt;($F$251-($H$251-1)),Z96,0)</f>
        <v>463.96895787139687</v>
      </c>
      <c r="AA253" s="11">
        <f t="shared" si="208"/>
        <v>613.140975380273</v>
      </c>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c r="AZ253" s="8"/>
      <c r="BA253" s="8"/>
      <c r="BB253" s="8"/>
      <c r="BC253" s="8"/>
      <c r="BD253" s="8"/>
      <c r="BE253" s="8"/>
      <c r="BF253" s="8"/>
      <c r="BG253" s="8"/>
      <c r="BH253" s="8"/>
      <c r="BI253" s="8"/>
      <c r="BJ253" s="8"/>
      <c r="BK253" s="8"/>
      <c r="BL253" s="8"/>
      <c r="BM253" s="8"/>
      <c r="BN253" s="8"/>
      <c r="BO253" s="8"/>
      <c r="BP253" s="8"/>
      <c r="BQ253" s="8"/>
      <c r="BR253" s="8"/>
    </row>
    <row r="254" spans="1:70" ht="12.75" hidden="1">
      <c r="A254" s="6">
        <f aca="true" t="shared" si="209" ref="A254:A317">A14</f>
        <v>2</v>
      </c>
      <c r="B254" s="9" t="str">
        <f>IF(B13&gt;0,B13,"")</f>
        <v>Peter Reimer</v>
      </c>
      <c r="C254" s="30">
        <f t="shared" si="202"/>
        <v>82</v>
      </c>
      <c r="D254" s="35" t="str">
        <f t="shared" si="202"/>
        <v>Acacia 3m</v>
      </c>
      <c r="E254" s="8"/>
      <c r="F254" s="11">
        <f aca="true" t="shared" si="210" ref="F254:F284">IF(F176&lt;($F$251-($H$251-1)),F97,0)</f>
        <v>874.3633276740238</v>
      </c>
      <c r="G254" s="11"/>
      <c r="H254" s="11">
        <f t="shared" si="203"/>
        <v>872.2901910281175</v>
      </c>
      <c r="I254" s="11"/>
      <c r="J254" s="11">
        <f t="shared" si="204"/>
        <v>766.6922486569455</v>
      </c>
      <c r="K254" s="11">
        <f t="shared" si="204"/>
        <v>0</v>
      </c>
      <c r="L254" s="11"/>
      <c r="M254" s="11">
        <f t="shared" si="205"/>
        <v>744.609956879655</v>
      </c>
      <c r="N254" s="11">
        <f t="shared" si="205"/>
        <v>759.7527179705821</v>
      </c>
      <c r="O254" s="11">
        <f t="shared" si="205"/>
        <v>786.7632267149467</v>
      </c>
      <c r="P254" s="11"/>
      <c r="Q254" s="11">
        <f t="shared" si="206"/>
        <v>865.1039363113666</v>
      </c>
      <c r="R254" s="11">
        <f t="shared" si="206"/>
        <v>837.4589266155531</v>
      </c>
      <c r="S254" s="11">
        <f t="shared" si="206"/>
        <v>697.3767051416578</v>
      </c>
      <c r="T254" s="11"/>
      <c r="U254" s="11"/>
      <c r="V254" s="11">
        <f t="shared" si="207"/>
        <v>909.3314093314094</v>
      </c>
      <c r="W254" s="11">
        <f t="shared" si="207"/>
        <v>782.5996244523262</v>
      </c>
      <c r="X254" s="11">
        <f t="shared" si="207"/>
        <v>827.0725388601037</v>
      </c>
      <c r="Y254" s="11"/>
      <c r="Z254" s="11">
        <f t="shared" si="208"/>
        <v>767.8899082568806</v>
      </c>
      <c r="AA254" s="11">
        <f t="shared" si="208"/>
        <v>891.4728682170543</v>
      </c>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c r="BI254" s="8"/>
      <c r="BJ254" s="8"/>
      <c r="BK254" s="8"/>
      <c r="BL254" s="8"/>
      <c r="BM254" s="8"/>
      <c r="BN254" s="8"/>
      <c r="BO254" s="8"/>
      <c r="BP254" s="8"/>
      <c r="BQ254" s="8"/>
      <c r="BR254" s="8"/>
    </row>
    <row r="255" spans="1:70" ht="12.75" hidden="1">
      <c r="A255" s="6">
        <f t="shared" si="209"/>
        <v>3</v>
      </c>
      <c r="B255" s="9" t="str">
        <f>IF(B14&gt;0,B14,"")</f>
        <v>Ian Mason</v>
      </c>
      <c r="C255" s="30">
        <f t="shared" si="202"/>
        <v>87</v>
      </c>
      <c r="D255" s="35" t="str">
        <f t="shared" si="202"/>
        <v>Sting</v>
      </c>
      <c r="E255" s="8"/>
      <c r="F255" s="24">
        <f t="shared" si="210"/>
        <v>902.6290165530671</v>
      </c>
      <c r="G255" s="11"/>
      <c r="H255" s="11">
        <f t="shared" si="203"/>
        <v>882.3273990447242</v>
      </c>
      <c r="I255" s="11"/>
      <c r="J255" s="11">
        <f t="shared" si="204"/>
        <v>788.3211678832117</v>
      </c>
      <c r="K255" s="11">
        <f t="shared" si="204"/>
        <v>0</v>
      </c>
      <c r="L255" s="11"/>
      <c r="M255" s="11">
        <f t="shared" si="205"/>
        <v>821.4054054054054</v>
      </c>
      <c r="N255" s="11">
        <f t="shared" si="205"/>
        <v>802.3412877082395</v>
      </c>
      <c r="O255" s="11">
        <f t="shared" si="205"/>
        <v>838.910338910339</v>
      </c>
      <c r="P255" s="11"/>
      <c r="Q255" s="11">
        <f t="shared" si="206"/>
        <v>852.6591107236268</v>
      </c>
      <c r="R255" s="11">
        <f t="shared" si="206"/>
        <v>830.3649000868809</v>
      </c>
      <c r="S255" s="11">
        <f t="shared" si="206"/>
        <v>777.4918109499297</v>
      </c>
      <c r="T255" s="11"/>
      <c r="U255" s="11"/>
      <c r="V255" s="11">
        <f t="shared" si="207"/>
        <v>849.2812219227313</v>
      </c>
      <c r="W255" s="11">
        <f t="shared" si="207"/>
        <v>809.8013816925733</v>
      </c>
      <c r="X255" s="11">
        <f t="shared" si="207"/>
        <v>885.1663585951941</v>
      </c>
      <c r="Y255" s="11"/>
      <c r="Z255" s="11">
        <f t="shared" si="208"/>
        <v>746.3218903254569</v>
      </c>
      <c r="AA255" s="11">
        <f t="shared" si="208"/>
        <v>860.8542492294143</v>
      </c>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c r="AZ255" s="8"/>
      <c r="BA255" s="8"/>
      <c r="BB255" s="8"/>
      <c r="BC255" s="8"/>
      <c r="BD255" s="8"/>
      <c r="BE255" s="8"/>
      <c r="BF255" s="8"/>
      <c r="BG255" s="8"/>
      <c r="BH255" s="8"/>
      <c r="BI255" s="8"/>
      <c r="BJ255" s="8"/>
      <c r="BK255" s="8"/>
      <c r="BL255" s="8"/>
      <c r="BM255" s="8"/>
      <c r="BN255" s="8"/>
      <c r="BO255" s="8"/>
      <c r="BP255" s="8"/>
      <c r="BQ255" s="8"/>
      <c r="BR255" s="8"/>
    </row>
    <row r="256" spans="1:70" ht="12.75" hidden="1">
      <c r="A256" s="6">
        <f t="shared" si="209"/>
        <v>4</v>
      </c>
      <c r="B256" s="9" t="str">
        <f>IF(B15&gt;0,B15,"")</f>
        <v>Nigel Potter</v>
      </c>
      <c r="C256" s="30">
        <f t="shared" si="202"/>
        <v>70</v>
      </c>
      <c r="D256" s="35" t="str">
        <f t="shared" si="202"/>
        <v>Nyx F3F</v>
      </c>
      <c r="E256" s="8"/>
      <c r="F256" s="11">
        <f t="shared" si="210"/>
        <v>861.8445518780215</v>
      </c>
      <c r="G256" s="11"/>
      <c r="H256" s="11">
        <f t="shared" si="203"/>
        <v>892.4022837066316</v>
      </c>
      <c r="I256" s="11"/>
      <c r="J256" s="11">
        <f t="shared" si="204"/>
        <v>782.4554532993931</v>
      </c>
      <c r="K256" s="11">
        <f t="shared" si="204"/>
        <v>799.6831145314621</v>
      </c>
      <c r="L256" s="11"/>
      <c r="M256" s="11">
        <f t="shared" si="205"/>
        <v>893.8823529411766</v>
      </c>
      <c r="N256" s="11">
        <f t="shared" si="205"/>
        <v>0</v>
      </c>
      <c r="O256" s="11">
        <f t="shared" si="205"/>
        <v>7E-06</v>
      </c>
      <c r="P256" s="11"/>
      <c r="Q256" s="11">
        <f t="shared" si="206"/>
        <v>8E-06</v>
      </c>
      <c r="R256" s="11">
        <f t="shared" si="206"/>
        <v>9E-06</v>
      </c>
      <c r="S256" s="11">
        <f t="shared" si="206"/>
        <v>9.999999999999999E-06</v>
      </c>
      <c r="T256" s="11"/>
      <c r="U256" s="11"/>
      <c r="V256" s="11">
        <f t="shared" si="207"/>
        <v>1.1E-05</v>
      </c>
      <c r="W256" s="11">
        <f t="shared" si="207"/>
        <v>1.2E-05</v>
      </c>
      <c r="X256" s="11">
        <f t="shared" si="207"/>
        <v>1.3E-05</v>
      </c>
      <c r="Y256" s="11"/>
      <c r="Z256" s="11">
        <f t="shared" si="208"/>
        <v>1.4E-05</v>
      </c>
      <c r="AA256" s="11">
        <f t="shared" si="208"/>
        <v>1.4999999999999999E-05</v>
      </c>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c r="AZ256" s="8"/>
      <c r="BA256" s="8"/>
      <c r="BB256" s="8"/>
      <c r="BC256" s="8"/>
      <c r="BD256" s="8"/>
      <c r="BE256" s="8"/>
      <c r="BF256" s="8"/>
      <c r="BG256" s="8"/>
      <c r="BH256" s="8"/>
      <c r="BI256" s="8"/>
      <c r="BJ256" s="8"/>
      <c r="BK256" s="8"/>
      <c r="BL256" s="8"/>
      <c r="BM256" s="8"/>
      <c r="BN256" s="8"/>
      <c r="BO256" s="8"/>
      <c r="BP256" s="8"/>
      <c r="BQ256" s="8"/>
      <c r="BR256" s="8"/>
    </row>
    <row r="257" spans="1:70" ht="12.75" hidden="1">
      <c r="A257" s="6">
        <f t="shared" si="209"/>
        <v>5</v>
      </c>
      <c r="B257" s="9" t="str">
        <f aca="true" t="shared" si="211" ref="B257:B318">IF(B16&gt;0,B16,"")</f>
        <v>Ken Woodhouse</v>
      </c>
      <c r="C257" s="30">
        <f t="shared" si="202"/>
        <v>80</v>
      </c>
      <c r="D257" s="35" t="str">
        <f t="shared" si="202"/>
        <v>Pike WR</v>
      </c>
      <c r="E257" s="8"/>
      <c r="F257" s="11">
        <f t="shared" si="210"/>
        <v>828.4182305630027</v>
      </c>
      <c r="G257" s="11"/>
      <c r="H257" s="11">
        <f t="shared" si="203"/>
        <v>915.1092096374691</v>
      </c>
      <c r="I257" s="11"/>
      <c r="J257" s="11">
        <f t="shared" si="204"/>
        <v>784.6063224032987</v>
      </c>
      <c r="K257" s="11">
        <f t="shared" si="204"/>
        <v>838.5948255399952</v>
      </c>
      <c r="L257" s="11"/>
      <c r="M257" s="11">
        <f t="shared" si="205"/>
        <v>889.2790262172285</v>
      </c>
      <c r="N257" s="11">
        <f t="shared" si="205"/>
        <v>0</v>
      </c>
      <c r="O257" s="11">
        <f t="shared" si="205"/>
        <v>952.2766009252496</v>
      </c>
      <c r="P257" s="11"/>
      <c r="Q257" s="11">
        <f t="shared" si="206"/>
        <v>952.0564614261376</v>
      </c>
      <c r="R257" s="11">
        <f t="shared" si="206"/>
        <v>962.2451547948654</v>
      </c>
      <c r="S257" s="11">
        <f t="shared" si="206"/>
        <v>828.8850087303565</v>
      </c>
      <c r="T257" s="11"/>
      <c r="U257" s="11"/>
      <c r="V257" s="11">
        <f t="shared" si="207"/>
        <v>891.745283018868</v>
      </c>
      <c r="W257" s="11">
        <f t="shared" si="207"/>
        <v>841.786355475763</v>
      </c>
      <c r="X257" s="11">
        <f t="shared" si="207"/>
        <v>887.4218207088256</v>
      </c>
      <c r="Y257" s="11"/>
      <c r="Z257" s="11">
        <f t="shared" si="208"/>
        <v>954.6621043627031</v>
      </c>
      <c r="AA257" s="11">
        <f t="shared" si="208"/>
        <v>888.030888030888</v>
      </c>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8"/>
      <c r="BA257" s="8"/>
      <c r="BB257" s="8"/>
      <c r="BC257" s="8"/>
      <c r="BD257" s="8"/>
      <c r="BE257" s="8"/>
      <c r="BF257" s="8"/>
      <c r="BG257" s="8"/>
      <c r="BH257" s="8"/>
      <c r="BI257" s="8"/>
      <c r="BJ257" s="8"/>
      <c r="BK257" s="8"/>
      <c r="BL257" s="8"/>
      <c r="BM257" s="8"/>
      <c r="BN257" s="8"/>
      <c r="BO257" s="8"/>
      <c r="BP257" s="8"/>
      <c r="BQ257" s="8"/>
      <c r="BR257" s="8"/>
    </row>
    <row r="258" spans="1:70" ht="12.75" hidden="1">
      <c r="A258" s="6">
        <f t="shared" si="209"/>
        <v>6</v>
      </c>
      <c r="B258" s="9" t="str">
        <f t="shared" si="211"/>
        <v>Mike Evans</v>
      </c>
      <c r="C258" s="30" t="str">
        <f t="shared" si="202"/>
        <v>84</v>
      </c>
      <c r="D258" s="35" t="str">
        <f t="shared" si="202"/>
        <v>Pike Brio</v>
      </c>
      <c r="E258" s="8"/>
      <c r="F258" s="11">
        <f t="shared" si="210"/>
        <v>813.8718173836698</v>
      </c>
      <c r="G258" s="11"/>
      <c r="H258" s="11">
        <f t="shared" si="203"/>
        <v>862.1128553245652</v>
      </c>
      <c r="I258" s="11"/>
      <c r="J258" s="11">
        <f t="shared" si="204"/>
        <v>860.0947051226862</v>
      </c>
      <c r="K258" s="11">
        <f t="shared" si="204"/>
        <v>677.9888696987142</v>
      </c>
      <c r="L258" s="11"/>
      <c r="M258" s="11">
        <f t="shared" si="205"/>
        <v>700.7932115845786</v>
      </c>
      <c r="N258" s="11">
        <f t="shared" si="205"/>
        <v>727.4954072259645</v>
      </c>
      <c r="O258" s="11">
        <f t="shared" si="205"/>
        <v>704.8116777797802</v>
      </c>
      <c r="P258" s="11"/>
      <c r="Q258" s="11">
        <f t="shared" si="206"/>
        <v>932.9835440019078</v>
      </c>
      <c r="R258" s="11">
        <f t="shared" si="206"/>
        <v>758.9835219376613</v>
      </c>
      <c r="S258" s="11">
        <f t="shared" si="206"/>
        <v>829.712858926342</v>
      </c>
      <c r="T258" s="11"/>
      <c r="U258" s="11"/>
      <c r="V258" s="11">
        <f t="shared" si="207"/>
        <v>806.5273037542662</v>
      </c>
      <c r="W258" s="11">
        <f t="shared" si="207"/>
        <v>0</v>
      </c>
      <c r="X258" s="11">
        <f t="shared" si="207"/>
        <v>1.3E-05</v>
      </c>
      <c r="Y258" s="11"/>
      <c r="Z258" s="11">
        <f t="shared" si="208"/>
        <v>1.4E-05</v>
      </c>
      <c r="AA258" s="11">
        <f t="shared" si="208"/>
        <v>1.4999999999999999E-05</v>
      </c>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8"/>
      <c r="BC258" s="8"/>
      <c r="BD258" s="8"/>
      <c r="BE258" s="8"/>
      <c r="BF258" s="8"/>
      <c r="BG258" s="8"/>
      <c r="BH258" s="8"/>
      <c r="BI258" s="8"/>
      <c r="BJ258" s="8"/>
      <c r="BK258" s="8"/>
      <c r="BL258" s="8"/>
      <c r="BM258" s="8"/>
      <c r="BN258" s="8"/>
      <c r="BO258" s="8"/>
      <c r="BP258" s="8"/>
      <c r="BQ258" s="8"/>
      <c r="BR258" s="8"/>
    </row>
    <row r="259" spans="1:70" ht="12.75" hidden="1">
      <c r="A259" s="6">
        <f t="shared" si="209"/>
        <v>7</v>
      </c>
      <c r="B259" s="9" t="str">
        <f t="shared" si="211"/>
        <v>Tom McPherson</v>
      </c>
      <c r="C259" s="30" t="str">
        <f t="shared" si="202"/>
        <v>77</v>
      </c>
      <c r="D259" s="35" t="str">
        <f t="shared" si="202"/>
        <v>Pike Brio</v>
      </c>
      <c r="E259" s="8"/>
      <c r="F259" s="11">
        <f t="shared" si="210"/>
        <v>913.8406940063091</v>
      </c>
      <c r="G259" s="11"/>
      <c r="H259" s="11">
        <f t="shared" si="203"/>
        <v>1000</v>
      </c>
      <c r="I259" s="11"/>
      <c r="J259" s="11">
        <f t="shared" si="204"/>
        <v>976.0625305324866</v>
      </c>
      <c r="K259" s="11">
        <f t="shared" si="204"/>
        <v>945.1578384162652</v>
      </c>
      <c r="L259" s="11"/>
      <c r="M259" s="11">
        <f t="shared" si="205"/>
        <v>1000.000005</v>
      </c>
      <c r="N259" s="11">
        <f t="shared" si="205"/>
        <v>826.1474269819194</v>
      </c>
      <c r="O259" s="11">
        <f t="shared" si="205"/>
        <v>948.5811302449673</v>
      </c>
      <c r="P259" s="11"/>
      <c r="Q259" s="11">
        <f t="shared" si="206"/>
        <v>999.2337164750958</v>
      </c>
      <c r="R259" s="11">
        <f t="shared" si="206"/>
        <v>965.8918645780698</v>
      </c>
      <c r="S259" s="11">
        <f t="shared" si="206"/>
        <v>0</v>
      </c>
      <c r="T259" s="11"/>
      <c r="U259" s="11"/>
      <c r="V259" s="11">
        <f t="shared" si="207"/>
        <v>880.7360819939437</v>
      </c>
      <c r="W259" s="11">
        <f t="shared" si="207"/>
        <v>814.5494028230185</v>
      </c>
      <c r="X259" s="11">
        <f t="shared" si="207"/>
        <v>872.2677595628415</v>
      </c>
      <c r="Y259" s="11"/>
      <c r="Z259" s="11">
        <f t="shared" si="208"/>
        <v>1000.000014</v>
      </c>
      <c r="AA259" s="11">
        <f t="shared" si="208"/>
        <v>972.1531576330185</v>
      </c>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8"/>
      <c r="BA259" s="8"/>
      <c r="BB259" s="8"/>
      <c r="BC259" s="8"/>
      <c r="BD259" s="8"/>
      <c r="BE259" s="8"/>
      <c r="BF259" s="8"/>
      <c r="BG259" s="8"/>
      <c r="BH259" s="8"/>
      <c r="BI259" s="8"/>
      <c r="BJ259" s="8"/>
      <c r="BK259" s="8"/>
      <c r="BL259" s="8"/>
      <c r="BM259" s="8"/>
      <c r="BN259" s="8"/>
      <c r="BO259" s="8"/>
      <c r="BP259" s="8"/>
      <c r="BQ259" s="8"/>
      <c r="BR259" s="8"/>
    </row>
    <row r="260" spans="1:70" ht="12.75" hidden="1">
      <c r="A260" s="6">
        <f t="shared" si="209"/>
        <v>8</v>
      </c>
      <c r="B260" s="9" t="str">
        <f t="shared" si="211"/>
        <v>Kevin Newton</v>
      </c>
      <c r="C260" s="30" t="str">
        <f t="shared" si="202"/>
        <v>64</v>
      </c>
      <c r="D260" s="35" t="str">
        <f t="shared" si="202"/>
        <v>Acacia</v>
      </c>
      <c r="E260" s="8"/>
      <c r="F260" s="11">
        <f t="shared" si="210"/>
        <v>1000</v>
      </c>
      <c r="G260" s="11"/>
      <c r="H260" s="11">
        <f t="shared" si="203"/>
        <v>925.1081265649898</v>
      </c>
      <c r="I260" s="11"/>
      <c r="J260" s="11">
        <f t="shared" si="204"/>
        <v>858.4317937701396</v>
      </c>
      <c r="K260" s="11">
        <f t="shared" si="204"/>
        <v>916.2344398340248</v>
      </c>
      <c r="L260" s="11"/>
      <c r="M260" s="11">
        <f t="shared" si="205"/>
        <v>881.6430726386633</v>
      </c>
      <c r="N260" s="11">
        <f t="shared" si="205"/>
        <v>894.3538268506901</v>
      </c>
      <c r="O260" s="11">
        <f t="shared" si="205"/>
        <v>1000.000007</v>
      </c>
      <c r="P260" s="11"/>
      <c r="Q260" s="11">
        <f t="shared" si="206"/>
        <v>904.0905939449964</v>
      </c>
      <c r="R260" s="11">
        <f t="shared" si="206"/>
        <v>869.8521046643913</v>
      </c>
      <c r="S260" s="11">
        <f t="shared" si="206"/>
        <v>776.0392340028023</v>
      </c>
      <c r="T260" s="11"/>
      <c r="U260" s="11"/>
      <c r="V260" s="11">
        <f t="shared" si="207"/>
        <v>1000.000011</v>
      </c>
      <c r="W260" s="11">
        <f t="shared" si="207"/>
        <v>1000.000012</v>
      </c>
      <c r="X260" s="11">
        <f t="shared" si="207"/>
        <v>0</v>
      </c>
      <c r="Y260" s="11"/>
      <c r="Z260" s="11">
        <f t="shared" si="208"/>
        <v>805.1948051948051</v>
      </c>
      <c r="AA260" s="11">
        <f t="shared" si="208"/>
        <v>890.8635224424698</v>
      </c>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c r="AZ260" s="8"/>
      <c r="BA260" s="8"/>
      <c r="BB260" s="8"/>
      <c r="BC260" s="8"/>
      <c r="BD260" s="8"/>
      <c r="BE260" s="8"/>
      <c r="BF260" s="8"/>
      <c r="BG260" s="8"/>
      <c r="BH260" s="8"/>
      <c r="BI260" s="8"/>
      <c r="BJ260" s="8"/>
      <c r="BK260" s="8"/>
      <c r="BL260" s="8"/>
      <c r="BM260" s="8"/>
      <c r="BN260" s="8"/>
      <c r="BO260" s="8"/>
      <c r="BP260" s="8"/>
      <c r="BQ260" s="8"/>
      <c r="BR260" s="8"/>
    </row>
    <row r="261" spans="1:70" ht="12.75" hidden="1">
      <c r="A261" s="6">
        <f t="shared" si="209"/>
        <v>9</v>
      </c>
      <c r="B261" s="9" t="str">
        <f t="shared" si="211"/>
        <v>Mike Shellim</v>
      </c>
      <c r="C261" s="30" t="str">
        <f t="shared" si="202"/>
        <v>57</v>
      </c>
      <c r="D261" s="35" t="str">
        <f t="shared" si="202"/>
        <v>Foamies</v>
      </c>
      <c r="E261" s="8"/>
      <c r="F261" s="11">
        <f t="shared" si="210"/>
        <v>711.9815668202766</v>
      </c>
      <c r="G261" s="11"/>
      <c r="H261" s="11">
        <f t="shared" si="203"/>
        <v>610.7604448452058</v>
      </c>
      <c r="I261" s="11"/>
      <c r="J261" s="11">
        <f t="shared" si="204"/>
        <v>654.4382574516868</v>
      </c>
      <c r="K261" s="11">
        <f t="shared" si="204"/>
        <v>604.5516769336072</v>
      </c>
      <c r="L261" s="11"/>
      <c r="M261" s="11">
        <f t="shared" si="205"/>
        <v>566.0011918951133</v>
      </c>
      <c r="N261" s="11">
        <f t="shared" si="205"/>
        <v>607.361963190184</v>
      </c>
      <c r="O261" s="11">
        <f t="shared" si="205"/>
        <v>661.6477753341228</v>
      </c>
      <c r="P261" s="11"/>
      <c r="Q261" s="11">
        <f t="shared" si="206"/>
        <v>641.1012782694197</v>
      </c>
      <c r="R261" s="11">
        <f t="shared" si="206"/>
        <v>680.8548530721282</v>
      </c>
      <c r="S261" s="11">
        <f t="shared" si="206"/>
        <v>569.2017814319972</v>
      </c>
      <c r="T261" s="11"/>
      <c r="U261" s="11"/>
      <c r="V261" s="11">
        <f t="shared" si="207"/>
        <v>587.3854279944073</v>
      </c>
      <c r="W261" s="11">
        <f t="shared" si="207"/>
        <v>0</v>
      </c>
      <c r="X261" s="11">
        <f t="shared" si="207"/>
        <v>592.2089967537487</v>
      </c>
      <c r="Y261" s="11"/>
      <c r="Z261" s="11">
        <f t="shared" si="208"/>
        <v>535.251798561151</v>
      </c>
      <c r="AA261" s="11">
        <f t="shared" si="208"/>
        <v>682.135380321005</v>
      </c>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c r="AZ261" s="8"/>
      <c r="BA261" s="8"/>
      <c r="BB261" s="8"/>
      <c r="BC261" s="8"/>
      <c r="BD261" s="8"/>
      <c r="BE261" s="8"/>
      <c r="BF261" s="8"/>
      <c r="BG261" s="8"/>
      <c r="BH261" s="8"/>
      <c r="BI261" s="8"/>
      <c r="BJ261" s="8"/>
      <c r="BK261" s="8"/>
      <c r="BL261" s="8"/>
      <c r="BM261" s="8"/>
      <c r="BN261" s="8"/>
      <c r="BO261" s="8"/>
      <c r="BP261" s="8"/>
      <c r="BQ261" s="8"/>
      <c r="BR261" s="8"/>
    </row>
    <row r="262" spans="1:70" ht="12.75" hidden="1">
      <c r="A262" s="6">
        <f t="shared" si="209"/>
        <v>10</v>
      </c>
      <c r="B262" s="9" t="str">
        <f t="shared" si="211"/>
        <v>Paul Potter</v>
      </c>
      <c r="C262" s="30">
        <f t="shared" si="202"/>
        <v>68</v>
      </c>
      <c r="D262" s="35" t="str">
        <f t="shared" si="202"/>
        <v>Ellipse 1T</v>
      </c>
      <c r="E262" s="8"/>
      <c r="F262" s="11">
        <f t="shared" si="210"/>
        <v>859.7662771285477</v>
      </c>
      <c r="G262" s="11"/>
      <c r="H262" s="11">
        <f t="shared" si="203"/>
        <v>942.4860853432283</v>
      </c>
      <c r="I262" s="11"/>
      <c r="J262" s="11">
        <f t="shared" si="204"/>
        <v>942.8975932043417</v>
      </c>
      <c r="K262" s="11">
        <f t="shared" si="204"/>
        <v>929.0034183539311</v>
      </c>
      <c r="L262" s="11"/>
      <c r="M262" s="11">
        <f t="shared" si="205"/>
        <v>902.8041825095058</v>
      </c>
      <c r="N262" s="11">
        <f t="shared" si="205"/>
        <v>876.1061946902655</v>
      </c>
      <c r="O262" s="11">
        <f t="shared" si="205"/>
        <v>928.3171136957037</v>
      </c>
      <c r="P262" s="11"/>
      <c r="Q262" s="11">
        <f t="shared" si="206"/>
        <v>808.7657639032458</v>
      </c>
      <c r="R262" s="11">
        <f t="shared" si="206"/>
        <v>720.9126909296624</v>
      </c>
      <c r="S262" s="11">
        <f t="shared" si="206"/>
        <v>812.8669275929549</v>
      </c>
      <c r="T262" s="11"/>
      <c r="U262" s="11"/>
      <c r="V262" s="11">
        <f t="shared" si="207"/>
        <v>0</v>
      </c>
      <c r="W262" s="11">
        <f t="shared" si="207"/>
        <v>1.2E-05</v>
      </c>
      <c r="X262" s="11">
        <f t="shared" si="207"/>
        <v>1.3E-05</v>
      </c>
      <c r="Y262" s="11"/>
      <c r="Z262" s="11">
        <f t="shared" si="208"/>
        <v>1.4E-05</v>
      </c>
      <c r="AA262" s="11">
        <f t="shared" si="208"/>
        <v>1.4999999999999999E-05</v>
      </c>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C262" s="8"/>
      <c r="BD262" s="8"/>
      <c r="BE262" s="8"/>
      <c r="BF262" s="8"/>
      <c r="BG262" s="8"/>
      <c r="BH262" s="8"/>
      <c r="BI262" s="8"/>
      <c r="BJ262" s="8"/>
      <c r="BK262" s="8"/>
      <c r="BL262" s="8"/>
      <c r="BM262" s="8"/>
      <c r="BN262" s="8"/>
      <c r="BO262" s="8"/>
      <c r="BP262" s="8"/>
      <c r="BQ262" s="8"/>
      <c r="BR262" s="8"/>
    </row>
    <row r="263" spans="1:70" ht="12.75" hidden="1">
      <c r="A263" s="6">
        <f t="shared" si="209"/>
        <v>11</v>
      </c>
      <c r="B263" s="9" t="str">
        <f t="shared" si="211"/>
        <v>Simon Hall</v>
      </c>
      <c r="C263" s="30" t="str">
        <f t="shared" si="202"/>
        <v>71</v>
      </c>
      <c r="D263" s="35" t="str">
        <f t="shared" si="202"/>
        <v>Tragi</v>
      </c>
      <c r="E263" s="8"/>
      <c r="F263" s="11">
        <f t="shared" si="210"/>
        <v>979.5012679628064</v>
      </c>
      <c r="G263" s="11"/>
      <c r="H263" s="11">
        <f t="shared" si="203"/>
        <v>959.8488427019366</v>
      </c>
      <c r="I263" s="11"/>
      <c r="J263" s="11">
        <f t="shared" si="204"/>
        <v>1000</v>
      </c>
      <c r="K263" s="11">
        <f t="shared" si="204"/>
        <v>1000.000004</v>
      </c>
      <c r="L263" s="11"/>
      <c r="M263" s="11">
        <f t="shared" si="205"/>
        <v>941.9786759236301</v>
      </c>
      <c r="N263" s="11">
        <f t="shared" si="205"/>
        <v>984.2584921292461</v>
      </c>
      <c r="O263" s="11">
        <f t="shared" si="205"/>
        <v>990.8791487205473</v>
      </c>
      <c r="P263" s="11"/>
      <c r="Q263" s="11">
        <f t="shared" si="206"/>
        <v>951.8248175182481</v>
      </c>
      <c r="R263" s="11">
        <f t="shared" si="206"/>
        <v>1000.000009</v>
      </c>
      <c r="S263" s="11">
        <f t="shared" si="206"/>
        <v>1000.00001</v>
      </c>
      <c r="T263" s="11"/>
      <c r="U263" s="11"/>
      <c r="V263" s="11">
        <f t="shared" si="207"/>
        <v>923.3211233211233</v>
      </c>
      <c r="W263" s="11">
        <f t="shared" si="207"/>
        <v>911.3216715257531</v>
      </c>
      <c r="X263" s="11">
        <f t="shared" si="207"/>
        <v>1000.000013</v>
      </c>
      <c r="Y263" s="11"/>
      <c r="Z263" s="11">
        <f t="shared" si="208"/>
        <v>0</v>
      </c>
      <c r="AA263" s="11">
        <f t="shared" si="208"/>
        <v>1000.000015</v>
      </c>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c r="AZ263" s="8"/>
      <c r="BA263" s="8"/>
      <c r="BB263" s="8"/>
      <c r="BC263" s="8"/>
      <c r="BD263" s="8"/>
      <c r="BE263" s="8"/>
      <c r="BF263" s="8"/>
      <c r="BG263" s="8"/>
      <c r="BH263" s="8"/>
      <c r="BI263" s="8"/>
      <c r="BJ263" s="8"/>
      <c r="BK263" s="8"/>
      <c r="BL263" s="8"/>
      <c r="BM263" s="8"/>
      <c r="BN263" s="8"/>
      <c r="BO263" s="8"/>
      <c r="BP263" s="8"/>
      <c r="BQ263" s="8"/>
      <c r="BR263" s="8"/>
    </row>
    <row r="264" spans="1:70" ht="12.75" hidden="1">
      <c r="A264" s="6">
        <f t="shared" si="209"/>
        <v>12</v>
      </c>
      <c r="B264" s="9" t="str">
        <f t="shared" si="211"/>
        <v>Mark Southall</v>
      </c>
      <c r="C264" s="30" t="str">
        <f t="shared" si="202"/>
        <v>66</v>
      </c>
      <c r="D264" s="35" t="str">
        <f t="shared" si="202"/>
        <v>Pike WR</v>
      </c>
      <c r="E264" s="8"/>
      <c r="F264" s="11">
        <f t="shared" si="210"/>
        <v>914.7424511545294</v>
      </c>
      <c r="G264" s="11"/>
      <c r="H264" s="11">
        <f t="shared" si="203"/>
        <v>806.6693132195315</v>
      </c>
      <c r="I264" s="11"/>
      <c r="J264" s="11">
        <f t="shared" si="204"/>
        <v>775.3201396973225</v>
      </c>
      <c r="K264" s="11">
        <f t="shared" si="204"/>
        <v>846.6331176611551</v>
      </c>
      <c r="L264" s="11"/>
      <c r="M264" s="11">
        <f t="shared" si="205"/>
        <v>771.5272136474412</v>
      </c>
      <c r="N264" s="11">
        <f t="shared" si="205"/>
        <v>715.0882825040128</v>
      </c>
      <c r="O264" s="11">
        <f t="shared" si="205"/>
        <v>914.6398503274088</v>
      </c>
      <c r="P264" s="11"/>
      <c r="Q264" s="11">
        <f t="shared" si="206"/>
        <v>862.6240352811465</v>
      </c>
      <c r="R264" s="11">
        <f t="shared" si="206"/>
        <v>896.7863007271874</v>
      </c>
      <c r="S264" s="11">
        <f t="shared" si="206"/>
        <v>702.240067624683</v>
      </c>
      <c r="T264" s="11"/>
      <c r="U264" s="11"/>
      <c r="V264" s="11">
        <f t="shared" si="207"/>
        <v>834.1054489300684</v>
      </c>
      <c r="W264" s="11">
        <f t="shared" si="207"/>
        <v>906.4765587240211</v>
      </c>
      <c r="X264" s="11">
        <f t="shared" si="207"/>
        <v>856.2807331247207</v>
      </c>
      <c r="Y264" s="11"/>
      <c r="Z264" s="11">
        <f t="shared" si="208"/>
        <v>0</v>
      </c>
      <c r="AA264" s="11">
        <f t="shared" si="208"/>
        <v>847.2372697724811</v>
      </c>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c r="BB264" s="8"/>
      <c r="BC264" s="8"/>
      <c r="BD264" s="8"/>
      <c r="BE264" s="8"/>
      <c r="BF264" s="8"/>
      <c r="BG264" s="8"/>
      <c r="BH264" s="8"/>
      <c r="BI264" s="8"/>
      <c r="BJ264" s="8"/>
      <c r="BK264" s="8"/>
      <c r="BL264" s="8"/>
      <c r="BM264" s="8"/>
      <c r="BN264" s="8"/>
      <c r="BO264" s="8"/>
      <c r="BP264" s="8"/>
      <c r="BQ264" s="8"/>
      <c r="BR264" s="8"/>
    </row>
    <row r="265" spans="1:70" ht="12.75" hidden="1">
      <c r="A265" s="6">
        <f t="shared" si="209"/>
        <v>13</v>
      </c>
      <c r="B265" s="9" t="str">
        <f t="shared" si="211"/>
        <v>Pete Bailey</v>
      </c>
      <c r="C265" s="30" t="str">
        <f t="shared" si="202"/>
        <v>56</v>
      </c>
      <c r="D265" s="35" t="str">
        <f t="shared" si="202"/>
        <v>Nyx F3F</v>
      </c>
      <c r="E265" s="8"/>
      <c r="F265" s="11">
        <f t="shared" si="210"/>
        <v>956.261605116567</v>
      </c>
      <c r="G265" s="11"/>
      <c r="H265" s="11">
        <f t="shared" si="203"/>
        <v>822.3391339538648</v>
      </c>
      <c r="I265" s="11"/>
      <c r="J265" s="11">
        <f t="shared" si="204"/>
        <v>0</v>
      </c>
      <c r="K265" s="11">
        <f t="shared" si="204"/>
        <v>800.9521650419406</v>
      </c>
      <c r="L265" s="11"/>
      <c r="M265" s="11">
        <f t="shared" si="205"/>
        <v>757.0745316859307</v>
      </c>
      <c r="N265" s="11">
        <f t="shared" si="205"/>
        <v>1000</v>
      </c>
      <c r="O265" s="11">
        <f t="shared" si="205"/>
        <v>867.5687666370895</v>
      </c>
      <c r="P265" s="11"/>
      <c r="Q265" s="11">
        <f t="shared" si="206"/>
        <v>1000.000008</v>
      </c>
      <c r="R265" s="11">
        <f t="shared" si="206"/>
        <v>874.2282186142236</v>
      </c>
      <c r="S265" s="11">
        <f t="shared" si="206"/>
        <v>722.7055241409308</v>
      </c>
      <c r="T265" s="11"/>
      <c r="U265" s="11"/>
      <c r="V265" s="11">
        <f t="shared" si="207"/>
        <v>918.3871751275201</v>
      </c>
      <c r="W265" s="11">
        <f t="shared" si="207"/>
        <v>959.5804553594268</v>
      </c>
      <c r="X265" s="11">
        <f t="shared" si="207"/>
        <v>835.7329842931938</v>
      </c>
      <c r="Y265" s="11"/>
      <c r="Z265" s="11">
        <f t="shared" si="208"/>
        <v>902.6691830682123</v>
      </c>
      <c r="AA265" s="11">
        <f t="shared" si="208"/>
        <v>835.6486428724087</v>
      </c>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c r="AZ265" s="8"/>
      <c r="BA265" s="8"/>
      <c r="BB265" s="8"/>
      <c r="BC265" s="8"/>
      <c r="BD265" s="8"/>
      <c r="BE265" s="8"/>
      <c r="BF265" s="8"/>
      <c r="BG265" s="8"/>
      <c r="BH265" s="8"/>
      <c r="BI265" s="8"/>
      <c r="BJ265" s="8"/>
      <c r="BK265" s="8"/>
      <c r="BL265" s="8"/>
      <c r="BM265" s="8"/>
      <c r="BN265" s="8"/>
      <c r="BO265" s="8"/>
      <c r="BP265" s="8"/>
      <c r="BQ265" s="8"/>
      <c r="BR265" s="8"/>
    </row>
    <row r="266" spans="1:70" ht="12.75" hidden="1">
      <c r="A266" s="6">
        <f t="shared" si="209"/>
        <v>14</v>
      </c>
      <c r="B266" s="9" t="str">
        <f t="shared" si="211"/>
        <v>Andy Freeman</v>
      </c>
      <c r="C266" s="30" t="str">
        <f t="shared" si="202"/>
        <v>69</v>
      </c>
      <c r="D266" s="35" t="str">
        <f t="shared" si="202"/>
        <v>Pike Brio</v>
      </c>
      <c r="E266" s="8"/>
      <c r="F266" s="11">
        <f t="shared" si="210"/>
        <v>964.8209825145713</v>
      </c>
      <c r="G266" s="11"/>
      <c r="H266" s="11">
        <f t="shared" si="203"/>
        <v>952.2024367385193</v>
      </c>
      <c r="I266" s="11"/>
      <c r="J266" s="11">
        <f t="shared" si="204"/>
        <v>0</v>
      </c>
      <c r="K266" s="11">
        <f t="shared" si="204"/>
        <v>856.90031530439</v>
      </c>
      <c r="L266" s="11"/>
      <c r="M266" s="11">
        <f t="shared" si="205"/>
        <v>861.0607434270173</v>
      </c>
      <c r="N266" s="11">
        <f t="shared" si="205"/>
        <v>883.0525272547076</v>
      </c>
      <c r="O266" s="11">
        <f t="shared" si="205"/>
        <v>970.7123355671382</v>
      </c>
      <c r="P266" s="11"/>
      <c r="Q266" s="11">
        <f t="shared" si="206"/>
        <v>872.2408026755852</v>
      </c>
      <c r="R266" s="11">
        <f t="shared" si="206"/>
        <v>847.4839281755707</v>
      </c>
      <c r="S266" s="11">
        <f t="shared" si="206"/>
        <v>732.7453142227122</v>
      </c>
      <c r="T266" s="11"/>
      <c r="U266" s="11"/>
      <c r="V266" s="11">
        <f t="shared" si="207"/>
        <v>767.559886317499</v>
      </c>
      <c r="W266" s="11">
        <f t="shared" si="207"/>
        <v>833.9261894175189</v>
      </c>
      <c r="X266" s="11">
        <f t="shared" si="207"/>
        <v>868.3136899365368</v>
      </c>
      <c r="Y266" s="11"/>
      <c r="Z266" s="11">
        <f t="shared" si="208"/>
        <v>700.5649717514124</v>
      </c>
      <c r="AA266" s="11">
        <f t="shared" si="208"/>
        <v>942.3957580139793</v>
      </c>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c r="AZ266" s="8"/>
      <c r="BA266" s="8"/>
      <c r="BB266" s="8"/>
      <c r="BC266" s="8"/>
      <c r="BD266" s="8"/>
      <c r="BE266" s="8"/>
      <c r="BF266" s="8"/>
      <c r="BG266" s="8"/>
      <c r="BH266" s="8"/>
      <c r="BI266" s="8"/>
      <c r="BJ266" s="8"/>
      <c r="BK266" s="8"/>
      <c r="BL266" s="8"/>
      <c r="BM266" s="8"/>
      <c r="BN266" s="8"/>
      <c r="BO266" s="8"/>
      <c r="BP266" s="8"/>
      <c r="BQ266" s="8"/>
      <c r="BR266" s="8"/>
    </row>
    <row r="267" spans="1:70" ht="12.75" hidden="1">
      <c r="A267" s="6">
        <f t="shared" si="209"/>
        <v>15</v>
      </c>
      <c r="B267" s="9" t="str">
        <f t="shared" si="211"/>
        <v>Mark Passingham</v>
      </c>
      <c r="C267" s="30">
        <f t="shared" si="202"/>
      </c>
      <c r="D267" s="35">
        <f t="shared" si="202"/>
      </c>
      <c r="E267" s="8"/>
      <c r="F267" s="11">
        <f t="shared" si="210"/>
        <v>0</v>
      </c>
      <c r="G267" s="11"/>
      <c r="H267" s="11">
        <f t="shared" si="203"/>
        <v>2E-06</v>
      </c>
      <c r="I267" s="11"/>
      <c r="J267" s="11">
        <f t="shared" si="204"/>
        <v>3E-06</v>
      </c>
      <c r="K267" s="11">
        <f t="shared" si="204"/>
        <v>4E-06</v>
      </c>
      <c r="L267" s="11"/>
      <c r="M267" s="11">
        <f t="shared" si="205"/>
        <v>4.9999999999999996E-06</v>
      </c>
      <c r="N267" s="11">
        <f t="shared" si="205"/>
        <v>6E-06</v>
      </c>
      <c r="O267" s="11">
        <f t="shared" si="205"/>
        <v>7E-06</v>
      </c>
      <c r="P267" s="11"/>
      <c r="Q267" s="11">
        <f t="shared" si="206"/>
        <v>8E-06</v>
      </c>
      <c r="R267" s="11">
        <f t="shared" si="206"/>
        <v>9E-06</v>
      </c>
      <c r="S267" s="11">
        <f t="shared" si="206"/>
        <v>9.999999999999999E-06</v>
      </c>
      <c r="T267" s="11"/>
      <c r="U267" s="11"/>
      <c r="V267" s="11">
        <f t="shared" si="207"/>
        <v>1.1E-05</v>
      </c>
      <c r="W267" s="11">
        <f t="shared" si="207"/>
        <v>1.2E-05</v>
      </c>
      <c r="X267" s="11">
        <f t="shared" si="207"/>
        <v>1.3E-05</v>
      </c>
      <c r="Y267" s="11"/>
      <c r="Z267" s="11">
        <f t="shared" si="208"/>
        <v>1.4E-05</v>
      </c>
      <c r="AA267" s="11">
        <f t="shared" si="208"/>
        <v>1.4999999999999999E-05</v>
      </c>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c r="BA267" s="8"/>
      <c r="BB267" s="8"/>
      <c r="BC267" s="8"/>
      <c r="BD267" s="8"/>
      <c r="BE267" s="8"/>
      <c r="BF267" s="8"/>
      <c r="BG267" s="8"/>
      <c r="BH267" s="8"/>
      <c r="BI267" s="8"/>
      <c r="BJ267" s="8"/>
      <c r="BK267" s="8"/>
      <c r="BL267" s="8"/>
      <c r="BM267" s="8"/>
      <c r="BN267" s="8"/>
      <c r="BO267" s="8"/>
      <c r="BP267" s="8"/>
      <c r="BQ267" s="8"/>
      <c r="BR267" s="8"/>
    </row>
    <row r="268" spans="1:70" ht="12.75" hidden="1">
      <c r="A268" s="6">
        <f t="shared" si="209"/>
        <v>16</v>
      </c>
      <c r="B268" s="9">
        <f t="shared" si="211"/>
      </c>
      <c r="C268" s="30">
        <f t="shared" si="202"/>
      </c>
      <c r="D268" s="35">
        <f t="shared" si="202"/>
      </c>
      <c r="E268" s="8"/>
      <c r="F268" s="11">
        <f t="shared" si="210"/>
        <v>0</v>
      </c>
      <c r="G268" s="11"/>
      <c r="H268" s="11">
        <f t="shared" si="203"/>
        <v>2E-06</v>
      </c>
      <c r="I268" s="11"/>
      <c r="J268" s="11">
        <f t="shared" si="204"/>
        <v>3E-06</v>
      </c>
      <c r="K268" s="11">
        <f t="shared" si="204"/>
        <v>4E-06</v>
      </c>
      <c r="L268" s="11"/>
      <c r="M268" s="11">
        <f t="shared" si="205"/>
        <v>4.9999999999999996E-06</v>
      </c>
      <c r="N268" s="11">
        <f t="shared" si="205"/>
        <v>6E-06</v>
      </c>
      <c r="O268" s="11">
        <f t="shared" si="205"/>
        <v>7E-06</v>
      </c>
      <c r="P268" s="11"/>
      <c r="Q268" s="11">
        <f t="shared" si="206"/>
        <v>8E-06</v>
      </c>
      <c r="R268" s="11">
        <f t="shared" si="206"/>
        <v>9E-06</v>
      </c>
      <c r="S268" s="11">
        <f t="shared" si="206"/>
        <v>9.999999999999999E-06</v>
      </c>
      <c r="T268" s="11"/>
      <c r="U268" s="11"/>
      <c r="V268" s="11">
        <f t="shared" si="207"/>
        <v>1.1E-05</v>
      </c>
      <c r="W268" s="11">
        <f t="shared" si="207"/>
        <v>1.2E-05</v>
      </c>
      <c r="X268" s="11">
        <f t="shared" si="207"/>
        <v>1.3E-05</v>
      </c>
      <c r="Y268" s="11"/>
      <c r="Z268" s="11">
        <f t="shared" si="208"/>
        <v>1.4E-05</v>
      </c>
      <c r="AA268" s="11">
        <f t="shared" si="208"/>
        <v>1.4999999999999999E-05</v>
      </c>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c r="BB268" s="8"/>
      <c r="BC268" s="8"/>
      <c r="BD268" s="8"/>
      <c r="BE268" s="8"/>
      <c r="BF268" s="8"/>
      <c r="BG268" s="8"/>
      <c r="BH268" s="8"/>
      <c r="BI268" s="8"/>
      <c r="BJ268" s="8"/>
      <c r="BK268" s="8"/>
      <c r="BL268" s="8"/>
      <c r="BM268" s="8"/>
      <c r="BN268" s="8"/>
      <c r="BO268" s="8"/>
      <c r="BP268" s="8"/>
      <c r="BQ268" s="8"/>
      <c r="BR268" s="8"/>
    </row>
    <row r="269" spans="1:70" ht="12.75" hidden="1">
      <c r="A269" s="6">
        <f t="shared" si="209"/>
        <v>17</v>
      </c>
      <c r="B269" s="9">
        <f t="shared" si="211"/>
      </c>
      <c r="C269" s="30">
        <f t="shared" si="202"/>
      </c>
      <c r="D269" s="35">
        <f t="shared" si="202"/>
      </c>
      <c r="E269" s="8"/>
      <c r="F269" s="11">
        <f t="shared" si="210"/>
        <v>0</v>
      </c>
      <c r="G269" s="11"/>
      <c r="H269" s="11">
        <f t="shared" si="203"/>
        <v>2E-06</v>
      </c>
      <c r="I269" s="11"/>
      <c r="J269" s="11">
        <f t="shared" si="204"/>
        <v>3E-06</v>
      </c>
      <c r="K269" s="11">
        <f t="shared" si="204"/>
        <v>4E-06</v>
      </c>
      <c r="L269" s="11"/>
      <c r="M269" s="11">
        <f t="shared" si="205"/>
        <v>4.9999999999999996E-06</v>
      </c>
      <c r="N269" s="11">
        <f t="shared" si="205"/>
        <v>6E-06</v>
      </c>
      <c r="O269" s="11">
        <f t="shared" si="205"/>
        <v>7E-06</v>
      </c>
      <c r="P269" s="11"/>
      <c r="Q269" s="11">
        <f t="shared" si="206"/>
        <v>8E-06</v>
      </c>
      <c r="R269" s="11">
        <f t="shared" si="206"/>
        <v>9E-06</v>
      </c>
      <c r="S269" s="11">
        <f t="shared" si="206"/>
        <v>9.999999999999999E-06</v>
      </c>
      <c r="T269" s="11"/>
      <c r="U269" s="11"/>
      <c r="V269" s="11">
        <f t="shared" si="207"/>
        <v>1.1E-05</v>
      </c>
      <c r="W269" s="11">
        <f t="shared" si="207"/>
        <v>1.2E-05</v>
      </c>
      <c r="X269" s="11">
        <f t="shared" si="207"/>
        <v>1.3E-05</v>
      </c>
      <c r="Y269" s="11"/>
      <c r="Z269" s="11">
        <f t="shared" si="208"/>
        <v>1.4E-05</v>
      </c>
      <c r="AA269" s="11">
        <f t="shared" si="208"/>
        <v>1.4999999999999999E-05</v>
      </c>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8"/>
      <c r="BA269" s="8"/>
      <c r="BB269" s="8"/>
      <c r="BC269" s="8"/>
      <c r="BD269" s="8"/>
      <c r="BE269" s="8"/>
      <c r="BF269" s="8"/>
      <c r="BG269" s="8"/>
      <c r="BH269" s="8"/>
      <c r="BI269" s="8"/>
      <c r="BJ269" s="8"/>
      <c r="BK269" s="8"/>
      <c r="BL269" s="8"/>
      <c r="BM269" s="8"/>
      <c r="BN269" s="8"/>
      <c r="BO269" s="8"/>
      <c r="BP269" s="8"/>
      <c r="BQ269" s="8"/>
      <c r="BR269" s="8"/>
    </row>
    <row r="270" spans="1:70" ht="12.75" hidden="1">
      <c r="A270" s="6">
        <f t="shared" si="209"/>
        <v>18</v>
      </c>
      <c r="B270" s="9">
        <f t="shared" si="211"/>
      </c>
      <c r="C270" s="30">
        <f t="shared" si="202"/>
      </c>
      <c r="D270" s="35">
        <f t="shared" si="202"/>
      </c>
      <c r="E270" s="8"/>
      <c r="F270" s="11">
        <f t="shared" si="210"/>
        <v>0</v>
      </c>
      <c r="G270" s="11"/>
      <c r="H270" s="11">
        <f t="shared" si="203"/>
        <v>2E-06</v>
      </c>
      <c r="I270" s="11"/>
      <c r="J270" s="11">
        <f t="shared" si="204"/>
        <v>3E-06</v>
      </c>
      <c r="K270" s="11">
        <f t="shared" si="204"/>
        <v>4E-06</v>
      </c>
      <c r="L270" s="11"/>
      <c r="M270" s="11">
        <f t="shared" si="205"/>
        <v>4.9999999999999996E-06</v>
      </c>
      <c r="N270" s="11">
        <f t="shared" si="205"/>
        <v>6E-06</v>
      </c>
      <c r="O270" s="11">
        <f t="shared" si="205"/>
        <v>7E-06</v>
      </c>
      <c r="P270" s="11"/>
      <c r="Q270" s="11">
        <f t="shared" si="206"/>
        <v>8E-06</v>
      </c>
      <c r="R270" s="11">
        <f t="shared" si="206"/>
        <v>9E-06</v>
      </c>
      <c r="S270" s="11">
        <f t="shared" si="206"/>
        <v>9.999999999999999E-06</v>
      </c>
      <c r="T270" s="11"/>
      <c r="U270" s="11"/>
      <c r="V270" s="11">
        <f t="shared" si="207"/>
        <v>1.1E-05</v>
      </c>
      <c r="W270" s="11">
        <f t="shared" si="207"/>
        <v>1.2E-05</v>
      </c>
      <c r="X270" s="11">
        <f t="shared" si="207"/>
        <v>1.3E-05</v>
      </c>
      <c r="Y270" s="11"/>
      <c r="Z270" s="11">
        <f t="shared" si="208"/>
        <v>1.4E-05</v>
      </c>
      <c r="AA270" s="11">
        <f t="shared" si="208"/>
        <v>1.4999999999999999E-05</v>
      </c>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c r="BI270" s="8"/>
      <c r="BJ270" s="8"/>
      <c r="BK270" s="8"/>
      <c r="BL270" s="8"/>
      <c r="BM270" s="8"/>
      <c r="BN270" s="8"/>
      <c r="BO270" s="8"/>
      <c r="BP270" s="8"/>
      <c r="BQ270" s="8"/>
      <c r="BR270" s="8"/>
    </row>
    <row r="271" spans="1:70" ht="12.75" hidden="1">
      <c r="A271" s="6">
        <f t="shared" si="209"/>
        <v>19</v>
      </c>
      <c r="B271" s="9">
        <f t="shared" si="211"/>
      </c>
      <c r="C271" s="30">
        <f t="shared" si="202"/>
      </c>
      <c r="D271" s="35">
        <f t="shared" si="202"/>
      </c>
      <c r="E271" s="8"/>
      <c r="F271" s="11">
        <f t="shared" si="210"/>
        <v>0</v>
      </c>
      <c r="G271" s="11"/>
      <c r="H271" s="11">
        <f t="shared" si="203"/>
        <v>2E-06</v>
      </c>
      <c r="I271" s="11"/>
      <c r="J271" s="11">
        <f t="shared" si="204"/>
        <v>3E-06</v>
      </c>
      <c r="K271" s="11">
        <f t="shared" si="204"/>
        <v>4E-06</v>
      </c>
      <c r="L271" s="11"/>
      <c r="M271" s="11">
        <f t="shared" si="205"/>
        <v>4.9999999999999996E-06</v>
      </c>
      <c r="N271" s="11">
        <f t="shared" si="205"/>
        <v>6E-06</v>
      </c>
      <c r="O271" s="11">
        <f t="shared" si="205"/>
        <v>7E-06</v>
      </c>
      <c r="P271" s="11"/>
      <c r="Q271" s="11">
        <f t="shared" si="206"/>
        <v>8E-06</v>
      </c>
      <c r="R271" s="11">
        <f t="shared" si="206"/>
        <v>9E-06</v>
      </c>
      <c r="S271" s="11">
        <f t="shared" si="206"/>
        <v>9.999999999999999E-06</v>
      </c>
      <c r="T271" s="11"/>
      <c r="U271" s="11"/>
      <c r="V271" s="11">
        <f t="shared" si="207"/>
        <v>1.1E-05</v>
      </c>
      <c r="W271" s="11">
        <f t="shared" si="207"/>
        <v>1.2E-05</v>
      </c>
      <c r="X271" s="11">
        <f t="shared" si="207"/>
        <v>1.3E-05</v>
      </c>
      <c r="Y271" s="11"/>
      <c r="Z271" s="11">
        <f t="shared" si="208"/>
        <v>1.4E-05</v>
      </c>
      <c r="AA271" s="11">
        <f t="shared" si="208"/>
        <v>1.4999999999999999E-05</v>
      </c>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c r="BB271" s="8"/>
      <c r="BC271" s="8"/>
      <c r="BD271" s="8"/>
      <c r="BE271" s="8"/>
      <c r="BF271" s="8"/>
      <c r="BG271" s="8"/>
      <c r="BH271" s="8"/>
      <c r="BI271" s="8"/>
      <c r="BJ271" s="8"/>
      <c r="BK271" s="8"/>
      <c r="BL271" s="8"/>
      <c r="BM271" s="8"/>
      <c r="BN271" s="8"/>
      <c r="BO271" s="8"/>
      <c r="BP271" s="8"/>
      <c r="BQ271" s="8"/>
      <c r="BR271" s="8"/>
    </row>
    <row r="272" spans="1:70" ht="12.75" hidden="1">
      <c r="A272" s="6">
        <f t="shared" si="209"/>
        <v>20</v>
      </c>
      <c r="B272" s="9">
        <f t="shared" si="211"/>
      </c>
      <c r="C272" s="30">
        <f t="shared" si="202"/>
      </c>
      <c r="D272" s="35">
        <f t="shared" si="202"/>
      </c>
      <c r="E272" s="8"/>
      <c r="F272" s="11">
        <f t="shared" si="210"/>
        <v>0</v>
      </c>
      <c r="G272" s="11"/>
      <c r="H272" s="11">
        <f t="shared" si="203"/>
        <v>2E-06</v>
      </c>
      <c r="I272" s="11"/>
      <c r="J272" s="11">
        <f t="shared" si="204"/>
        <v>3E-06</v>
      </c>
      <c r="K272" s="11">
        <f t="shared" si="204"/>
        <v>4E-06</v>
      </c>
      <c r="L272" s="11"/>
      <c r="M272" s="11">
        <f t="shared" si="205"/>
        <v>4.9999999999999996E-06</v>
      </c>
      <c r="N272" s="11">
        <f t="shared" si="205"/>
        <v>6E-06</v>
      </c>
      <c r="O272" s="11">
        <f t="shared" si="205"/>
        <v>7E-06</v>
      </c>
      <c r="P272" s="11"/>
      <c r="Q272" s="11">
        <f t="shared" si="206"/>
        <v>8E-06</v>
      </c>
      <c r="R272" s="11">
        <f t="shared" si="206"/>
        <v>9E-06</v>
      </c>
      <c r="S272" s="11">
        <f t="shared" si="206"/>
        <v>9.999999999999999E-06</v>
      </c>
      <c r="T272" s="11"/>
      <c r="U272" s="11"/>
      <c r="V272" s="11">
        <f t="shared" si="207"/>
        <v>1.1E-05</v>
      </c>
      <c r="W272" s="11">
        <f t="shared" si="207"/>
        <v>1.2E-05</v>
      </c>
      <c r="X272" s="11">
        <f t="shared" si="207"/>
        <v>1.3E-05</v>
      </c>
      <c r="Y272" s="11"/>
      <c r="Z272" s="11">
        <f t="shared" si="208"/>
        <v>1.4E-05</v>
      </c>
      <c r="AA272" s="11">
        <f t="shared" si="208"/>
        <v>1.4999999999999999E-05</v>
      </c>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8"/>
      <c r="BC272" s="8"/>
      <c r="BD272" s="8"/>
      <c r="BE272" s="8"/>
      <c r="BF272" s="8"/>
      <c r="BG272" s="8"/>
      <c r="BH272" s="8"/>
      <c r="BI272" s="8"/>
      <c r="BJ272" s="8"/>
      <c r="BK272" s="8"/>
      <c r="BL272" s="8"/>
      <c r="BM272" s="8"/>
      <c r="BN272" s="8"/>
      <c r="BO272" s="8"/>
      <c r="BP272" s="8"/>
      <c r="BQ272" s="8"/>
      <c r="BR272" s="8"/>
    </row>
    <row r="273" spans="1:70" ht="12.75" hidden="1">
      <c r="A273" s="6">
        <f t="shared" si="209"/>
        <v>21</v>
      </c>
      <c r="B273" s="9">
        <f t="shared" si="211"/>
      </c>
      <c r="C273" s="30">
        <f aca="true" t="shared" si="212" ref="C273:D292">IF(C33&gt;0,C33,"")</f>
      </c>
      <c r="D273" s="35">
        <f t="shared" si="212"/>
      </c>
      <c r="E273" s="8"/>
      <c r="F273" s="11">
        <f t="shared" si="210"/>
        <v>0</v>
      </c>
      <c r="G273" s="11"/>
      <c r="H273" s="11">
        <f t="shared" si="203"/>
        <v>2E-06</v>
      </c>
      <c r="I273" s="11"/>
      <c r="J273" s="11">
        <f aca="true" t="shared" si="213" ref="J273:K292">IF(J195&lt;($F$251-($H$251-1)),J116,0)</f>
        <v>3E-06</v>
      </c>
      <c r="K273" s="11">
        <f t="shared" si="213"/>
        <v>4E-06</v>
      </c>
      <c r="L273" s="11"/>
      <c r="M273" s="11">
        <f aca="true" t="shared" si="214" ref="M273:O292">IF(M195&lt;($F$251-($H$251-1)),M116,0)</f>
        <v>4.9999999999999996E-06</v>
      </c>
      <c r="N273" s="11">
        <f t="shared" si="214"/>
        <v>6E-06</v>
      </c>
      <c r="O273" s="11">
        <f t="shared" si="214"/>
        <v>7E-06</v>
      </c>
      <c r="P273" s="11"/>
      <c r="Q273" s="11">
        <f aca="true" t="shared" si="215" ref="Q273:S292">IF(Q195&lt;($F$251-($H$251-1)),Q116,0)</f>
        <v>8E-06</v>
      </c>
      <c r="R273" s="11">
        <f t="shared" si="215"/>
        <v>9E-06</v>
      </c>
      <c r="S273" s="11">
        <f t="shared" si="215"/>
        <v>9.999999999999999E-06</v>
      </c>
      <c r="T273" s="11"/>
      <c r="U273" s="11"/>
      <c r="V273" s="11">
        <f aca="true" t="shared" si="216" ref="V273:X292">IF(V195&lt;($F$251-($H$251-1)),V116,0)</f>
        <v>1.1E-05</v>
      </c>
      <c r="W273" s="11">
        <f t="shared" si="216"/>
        <v>1.2E-05</v>
      </c>
      <c r="X273" s="11">
        <f t="shared" si="216"/>
        <v>1.3E-05</v>
      </c>
      <c r="Y273" s="11"/>
      <c r="Z273" s="11">
        <f aca="true" t="shared" si="217" ref="Z273:AA292">IF(Z195&lt;($F$251-($H$251-1)),Z116,0)</f>
        <v>1.4E-05</v>
      </c>
      <c r="AA273" s="11">
        <f t="shared" si="217"/>
        <v>1.4999999999999999E-05</v>
      </c>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c r="BB273" s="8"/>
      <c r="BC273" s="8"/>
      <c r="BD273" s="8"/>
      <c r="BE273" s="8"/>
      <c r="BF273" s="8"/>
      <c r="BG273" s="8"/>
      <c r="BH273" s="8"/>
      <c r="BI273" s="8"/>
      <c r="BJ273" s="8"/>
      <c r="BK273" s="8"/>
      <c r="BL273" s="8"/>
      <c r="BM273" s="8"/>
      <c r="BN273" s="8"/>
      <c r="BO273" s="8"/>
      <c r="BP273" s="8"/>
      <c r="BQ273" s="8"/>
      <c r="BR273" s="8"/>
    </row>
    <row r="274" spans="1:70" ht="12.75" hidden="1">
      <c r="A274" s="6">
        <f t="shared" si="209"/>
        <v>22</v>
      </c>
      <c r="B274" s="9">
        <f t="shared" si="211"/>
      </c>
      <c r="C274" s="30">
        <f t="shared" si="212"/>
      </c>
      <c r="D274" s="35">
        <f t="shared" si="212"/>
      </c>
      <c r="E274" s="8"/>
      <c r="F274" s="11">
        <f t="shared" si="210"/>
        <v>0</v>
      </c>
      <c r="G274" s="11"/>
      <c r="H274" s="11">
        <f t="shared" si="203"/>
        <v>2E-06</v>
      </c>
      <c r="I274" s="11"/>
      <c r="J274" s="11">
        <f t="shared" si="213"/>
        <v>3E-06</v>
      </c>
      <c r="K274" s="11">
        <f t="shared" si="213"/>
        <v>4E-06</v>
      </c>
      <c r="L274" s="11"/>
      <c r="M274" s="11">
        <f t="shared" si="214"/>
        <v>4.9999999999999996E-06</v>
      </c>
      <c r="N274" s="11">
        <f t="shared" si="214"/>
        <v>6E-06</v>
      </c>
      <c r="O274" s="11">
        <f t="shared" si="214"/>
        <v>7E-06</v>
      </c>
      <c r="P274" s="11"/>
      <c r="Q274" s="11">
        <f t="shared" si="215"/>
        <v>8E-06</v>
      </c>
      <c r="R274" s="11">
        <f t="shared" si="215"/>
        <v>9E-06</v>
      </c>
      <c r="S274" s="11">
        <f t="shared" si="215"/>
        <v>9.999999999999999E-06</v>
      </c>
      <c r="T274" s="11"/>
      <c r="U274" s="11"/>
      <c r="V274" s="11">
        <f t="shared" si="216"/>
        <v>1.1E-05</v>
      </c>
      <c r="W274" s="11">
        <f t="shared" si="216"/>
        <v>1.2E-05</v>
      </c>
      <c r="X274" s="11">
        <f t="shared" si="216"/>
        <v>1.3E-05</v>
      </c>
      <c r="Y274" s="11"/>
      <c r="Z274" s="11">
        <f t="shared" si="217"/>
        <v>1.4E-05</v>
      </c>
      <c r="AA274" s="11">
        <f t="shared" si="217"/>
        <v>1.4999999999999999E-05</v>
      </c>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c r="BB274" s="8"/>
      <c r="BC274" s="8"/>
      <c r="BD274" s="8"/>
      <c r="BE274" s="8"/>
      <c r="BF274" s="8"/>
      <c r="BG274" s="8"/>
      <c r="BH274" s="8"/>
      <c r="BI274" s="8"/>
      <c r="BJ274" s="8"/>
      <c r="BK274" s="8"/>
      <c r="BL274" s="8"/>
      <c r="BM274" s="8"/>
      <c r="BN274" s="8"/>
      <c r="BO274" s="8"/>
      <c r="BP274" s="8"/>
      <c r="BQ274" s="8"/>
      <c r="BR274" s="8"/>
    </row>
    <row r="275" spans="1:70" ht="12.75" hidden="1">
      <c r="A275" s="6">
        <f t="shared" si="209"/>
        <v>23</v>
      </c>
      <c r="B275" s="9">
        <f t="shared" si="211"/>
      </c>
      <c r="C275" s="30">
        <f t="shared" si="212"/>
      </c>
      <c r="D275" s="35">
        <f t="shared" si="212"/>
      </c>
      <c r="E275" s="8"/>
      <c r="F275" s="11">
        <f t="shared" si="210"/>
        <v>0</v>
      </c>
      <c r="G275" s="11"/>
      <c r="H275" s="11">
        <f t="shared" si="203"/>
        <v>2E-06</v>
      </c>
      <c r="I275" s="11"/>
      <c r="J275" s="11">
        <f t="shared" si="213"/>
        <v>3E-06</v>
      </c>
      <c r="K275" s="11">
        <f t="shared" si="213"/>
        <v>4E-06</v>
      </c>
      <c r="L275" s="11"/>
      <c r="M275" s="11">
        <f t="shared" si="214"/>
        <v>4.9999999999999996E-06</v>
      </c>
      <c r="N275" s="11">
        <f t="shared" si="214"/>
        <v>6E-06</v>
      </c>
      <c r="O275" s="11">
        <f t="shared" si="214"/>
        <v>7E-06</v>
      </c>
      <c r="P275" s="11"/>
      <c r="Q275" s="11">
        <f t="shared" si="215"/>
        <v>8E-06</v>
      </c>
      <c r="R275" s="11">
        <f t="shared" si="215"/>
        <v>9E-06</v>
      </c>
      <c r="S275" s="11">
        <f t="shared" si="215"/>
        <v>9.999999999999999E-06</v>
      </c>
      <c r="T275" s="11"/>
      <c r="U275" s="11"/>
      <c r="V275" s="11">
        <f t="shared" si="216"/>
        <v>1.1E-05</v>
      </c>
      <c r="W275" s="11">
        <f t="shared" si="216"/>
        <v>1.2E-05</v>
      </c>
      <c r="X275" s="11">
        <f t="shared" si="216"/>
        <v>1.3E-05</v>
      </c>
      <c r="Y275" s="11"/>
      <c r="Z275" s="11">
        <f t="shared" si="217"/>
        <v>1.4E-05</v>
      </c>
      <c r="AA275" s="11">
        <f t="shared" si="217"/>
        <v>1.4999999999999999E-05</v>
      </c>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8"/>
      <c r="BC275" s="8"/>
      <c r="BD275" s="8"/>
      <c r="BE275" s="8"/>
      <c r="BF275" s="8"/>
      <c r="BG275" s="8"/>
      <c r="BH275" s="8"/>
      <c r="BI275" s="8"/>
      <c r="BJ275" s="8"/>
      <c r="BK275" s="8"/>
      <c r="BL275" s="8"/>
      <c r="BM275" s="8"/>
      <c r="BN275" s="8"/>
      <c r="BO275" s="8"/>
      <c r="BP275" s="8"/>
      <c r="BQ275" s="8"/>
      <c r="BR275" s="8"/>
    </row>
    <row r="276" spans="1:70" ht="12.75" hidden="1">
      <c r="A276" s="6">
        <f t="shared" si="209"/>
        <v>24</v>
      </c>
      <c r="B276" s="9">
        <f t="shared" si="211"/>
      </c>
      <c r="C276" s="30">
        <f t="shared" si="212"/>
      </c>
      <c r="D276" s="35">
        <f t="shared" si="212"/>
      </c>
      <c r="E276" s="8"/>
      <c r="F276" s="11">
        <f t="shared" si="210"/>
        <v>0</v>
      </c>
      <c r="G276" s="11"/>
      <c r="H276" s="11">
        <f t="shared" si="203"/>
        <v>2E-06</v>
      </c>
      <c r="I276" s="11"/>
      <c r="J276" s="11">
        <f t="shared" si="213"/>
        <v>3E-06</v>
      </c>
      <c r="K276" s="11">
        <f t="shared" si="213"/>
        <v>4E-06</v>
      </c>
      <c r="L276" s="11"/>
      <c r="M276" s="11">
        <f t="shared" si="214"/>
        <v>4.9999999999999996E-06</v>
      </c>
      <c r="N276" s="11">
        <f t="shared" si="214"/>
        <v>6E-06</v>
      </c>
      <c r="O276" s="11">
        <f t="shared" si="214"/>
        <v>7E-06</v>
      </c>
      <c r="P276" s="11"/>
      <c r="Q276" s="11">
        <f t="shared" si="215"/>
        <v>8E-06</v>
      </c>
      <c r="R276" s="11">
        <f t="shared" si="215"/>
        <v>9E-06</v>
      </c>
      <c r="S276" s="11">
        <f t="shared" si="215"/>
        <v>9.999999999999999E-06</v>
      </c>
      <c r="T276" s="11"/>
      <c r="U276" s="11"/>
      <c r="V276" s="11">
        <f t="shared" si="216"/>
        <v>1.1E-05</v>
      </c>
      <c r="W276" s="11">
        <f t="shared" si="216"/>
        <v>1.2E-05</v>
      </c>
      <c r="X276" s="11">
        <f t="shared" si="216"/>
        <v>1.3E-05</v>
      </c>
      <c r="Y276" s="11"/>
      <c r="Z276" s="11">
        <f t="shared" si="217"/>
        <v>1.4E-05</v>
      </c>
      <c r="AA276" s="11">
        <f t="shared" si="217"/>
        <v>1.4999999999999999E-05</v>
      </c>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C276" s="8"/>
      <c r="BD276" s="8"/>
      <c r="BE276" s="8"/>
      <c r="BF276" s="8"/>
      <c r="BG276" s="8"/>
      <c r="BH276" s="8"/>
      <c r="BI276" s="8"/>
      <c r="BJ276" s="8"/>
      <c r="BK276" s="8"/>
      <c r="BL276" s="8"/>
      <c r="BM276" s="8"/>
      <c r="BN276" s="8"/>
      <c r="BO276" s="8"/>
      <c r="BP276" s="8"/>
      <c r="BQ276" s="8"/>
      <c r="BR276" s="8"/>
    </row>
    <row r="277" spans="1:70" ht="12.75" hidden="1">
      <c r="A277" s="6">
        <f t="shared" si="209"/>
        <v>25</v>
      </c>
      <c r="B277" s="9">
        <f t="shared" si="211"/>
      </c>
      <c r="C277" s="30">
        <f t="shared" si="212"/>
      </c>
      <c r="D277" s="35">
        <f t="shared" si="212"/>
      </c>
      <c r="E277" s="8"/>
      <c r="F277" s="11">
        <f t="shared" si="210"/>
        <v>0</v>
      </c>
      <c r="G277" s="11"/>
      <c r="H277" s="11">
        <f t="shared" si="203"/>
        <v>2E-06</v>
      </c>
      <c r="I277" s="11"/>
      <c r="J277" s="11">
        <f t="shared" si="213"/>
        <v>3E-06</v>
      </c>
      <c r="K277" s="11">
        <f t="shared" si="213"/>
        <v>4E-06</v>
      </c>
      <c r="L277" s="11"/>
      <c r="M277" s="11">
        <f t="shared" si="214"/>
        <v>4.9999999999999996E-06</v>
      </c>
      <c r="N277" s="11">
        <f t="shared" si="214"/>
        <v>6E-06</v>
      </c>
      <c r="O277" s="11">
        <f t="shared" si="214"/>
        <v>7E-06</v>
      </c>
      <c r="P277" s="11"/>
      <c r="Q277" s="11">
        <f t="shared" si="215"/>
        <v>8E-06</v>
      </c>
      <c r="R277" s="11">
        <f t="shared" si="215"/>
        <v>9E-06</v>
      </c>
      <c r="S277" s="11">
        <f t="shared" si="215"/>
        <v>9.999999999999999E-06</v>
      </c>
      <c r="T277" s="11"/>
      <c r="U277" s="11"/>
      <c r="V277" s="11">
        <f t="shared" si="216"/>
        <v>1.1E-05</v>
      </c>
      <c r="W277" s="11">
        <f t="shared" si="216"/>
        <v>1.2E-05</v>
      </c>
      <c r="X277" s="11">
        <f t="shared" si="216"/>
        <v>1.3E-05</v>
      </c>
      <c r="Y277" s="11"/>
      <c r="Z277" s="11">
        <f t="shared" si="217"/>
        <v>1.4E-05</v>
      </c>
      <c r="AA277" s="11">
        <f t="shared" si="217"/>
        <v>1.4999999999999999E-05</v>
      </c>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8"/>
      <c r="BP277" s="8"/>
      <c r="BQ277" s="8"/>
      <c r="BR277" s="8"/>
    </row>
    <row r="278" spans="1:70" ht="12.75" hidden="1">
      <c r="A278" s="6">
        <f t="shared" si="209"/>
        <v>26</v>
      </c>
      <c r="B278" s="9">
        <f t="shared" si="211"/>
      </c>
      <c r="C278" s="30">
        <f t="shared" si="212"/>
      </c>
      <c r="D278" s="35">
        <f t="shared" si="212"/>
      </c>
      <c r="E278" s="8"/>
      <c r="F278" s="11">
        <f t="shared" si="210"/>
        <v>0</v>
      </c>
      <c r="G278" s="11"/>
      <c r="H278" s="11">
        <f t="shared" si="203"/>
        <v>2E-06</v>
      </c>
      <c r="I278" s="11"/>
      <c r="J278" s="11">
        <f t="shared" si="213"/>
        <v>3E-06</v>
      </c>
      <c r="K278" s="11">
        <f t="shared" si="213"/>
        <v>4E-06</v>
      </c>
      <c r="L278" s="11"/>
      <c r="M278" s="11">
        <f t="shared" si="214"/>
        <v>4.9999999999999996E-06</v>
      </c>
      <c r="N278" s="11">
        <f t="shared" si="214"/>
        <v>6E-06</v>
      </c>
      <c r="O278" s="11">
        <f t="shared" si="214"/>
        <v>7E-06</v>
      </c>
      <c r="P278" s="11"/>
      <c r="Q278" s="11">
        <f t="shared" si="215"/>
        <v>8E-06</v>
      </c>
      <c r="R278" s="11">
        <f t="shared" si="215"/>
        <v>9E-06</v>
      </c>
      <c r="S278" s="11">
        <f t="shared" si="215"/>
        <v>9.999999999999999E-06</v>
      </c>
      <c r="T278" s="11"/>
      <c r="U278" s="11"/>
      <c r="V278" s="11">
        <f t="shared" si="216"/>
        <v>1.1E-05</v>
      </c>
      <c r="W278" s="11">
        <f t="shared" si="216"/>
        <v>1.2E-05</v>
      </c>
      <c r="X278" s="11">
        <f t="shared" si="216"/>
        <v>1.3E-05</v>
      </c>
      <c r="Y278" s="11"/>
      <c r="Z278" s="11">
        <f t="shared" si="217"/>
        <v>1.4E-05</v>
      </c>
      <c r="AA278" s="11">
        <f t="shared" si="217"/>
        <v>1.4999999999999999E-05</v>
      </c>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row>
    <row r="279" spans="1:70" ht="12.75" hidden="1">
      <c r="A279" s="6">
        <f t="shared" si="209"/>
        <v>27</v>
      </c>
      <c r="B279" s="9">
        <f t="shared" si="211"/>
      </c>
      <c r="C279" s="30">
        <f t="shared" si="212"/>
      </c>
      <c r="D279" s="35">
        <f t="shared" si="212"/>
      </c>
      <c r="E279" s="8"/>
      <c r="F279" s="11">
        <f t="shared" si="210"/>
        <v>0</v>
      </c>
      <c r="G279" s="11"/>
      <c r="H279" s="11">
        <f t="shared" si="203"/>
        <v>2E-06</v>
      </c>
      <c r="I279" s="11"/>
      <c r="J279" s="11">
        <f t="shared" si="213"/>
        <v>3E-06</v>
      </c>
      <c r="K279" s="11">
        <f t="shared" si="213"/>
        <v>4E-06</v>
      </c>
      <c r="L279" s="11"/>
      <c r="M279" s="11">
        <f t="shared" si="214"/>
        <v>4.9999999999999996E-06</v>
      </c>
      <c r="N279" s="11">
        <f t="shared" si="214"/>
        <v>6E-06</v>
      </c>
      <c r="O279" s="11">
        <f t="shared" si="214"/>
        <v>7E-06</v>
      </c>
      <c r="P279" s="11"/>
      <c r="Q279" s="11">
        <f t="shared" si="215"/>
        <v>8E-06</v>
      </c>
      <c r="R279" s="11">
        <f t="shared" si="215"/>
        <v>9E-06</v>
      </c>
      <c r="S279" s="11">
        <f t="shared" si="215"/>
        <v>9.999999999999999E-06</v>
      </c>
      <c r="T279" s="11"/>
      <c r="U279" s="11"/>
      <c r="V279" s="11">
        <f t="shared" si="216"/>
        <v>1.1E-05</v>
      </c>
      <c r="W279" s="11">
        <f t="shared" si="216"/>
        <v>1.2E-05</v>
      </c>
      <c r="X279" s="11">
        <f t="shared" si="216"/>
        <v>1.3E-05</v>
      </c>
      <c r="Y279" s="11"/>
      <c r="Z279" s="11">
        <f t="shared" si="217"/>
        <v>1.4E-05</v>
      </c>
      <c r="AA279" s="11">
        <f t="shared" si="217"/>
        <v>1.4999999999999999E-05</v>
      </c>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c r="BM279" s="8"/>
      <c r="BN279" s="8"/>
      <c r="BO279" s="8"/>
      <c r="BP279" s="8"/>
      <c r="BQ279" s="8"/>
      <c r="BR279" s="8"/>
    </row>
    <row r="280" spans="1:70" ht="12.75" hidden="1">
      <c r="A280" s="6">
        <f t="shared" si="209"/>
        <v>28</v>
      </c>
      <c r="B280" s="9">
        <f t="shared" si="211"/>
      </c>
      <c r="C280" s="30">
        <f t="shared" si="212"/>
      </c>
      <c r="D280" s="35">
        <f t="shared" si="212"/>
      </c>
      <c r="E280" s="8"/>
      <c r="F280" s="11">
        <f t="shared" si="210"/>
        <v>0</v>
      </c>
      <c r="G280" s="11"/>
      <c r="H280" s="11">
        <f t="shared" si="203"/>
        <v>2E-06</v>
      </c>
      <c r="I280" s="11"/>
      <c r="J280" s="11">
        <f t="shared" si="213"/>
        <v>3E-06</v>
      </c>
      <c r="K280" s="11">
        <f t="shared" si="213"/>
        <v>4E-06</v>
      </c>
      <c r="L280" s="11"/>
      <c r="M280" s="11">
        <f t="shared" si="214"/>
        <v>4.9999999999999996E-06</v>
      </c>
      <c r="N280" s="11">
        <f t="shared" si="214"/>
        <v>6E-06</v>
      </c>
      <c r="O280" s="11">
        <f t="shared" si="214"/>
        <v>7E-06</v>
      </c>
      <c r="P280" s="11"/>
      <c r="Q280" s="11">
        <f t="shared" si="215"/>
        <v>8E-06</v>
      </c>
      <c r="R280" s="11">
        <f t="shared" si="215"/>
        <v>9E-06</v>
      </c>
      <c r="S280" s="11">
        <f t="shared" si="215"/>
        <v>9.999999999999999E-06</v>
      </c>
      <c r="T280" s="11"/>
      <c r="U280" s="11"/>
      <c r="V280" s="11">
        <f t="shared" si="216"/>
        <v>1.1E-05</v>
      </c>
      <c r="W280" s="11">
        <f t="shared" si="216"/>
        <v>1.2E-05</v>
      </c>
      <c r="X280" s="11">
        <f t="shared" si="216"/>
        <v>1.3E-05</v>
      </c>
      <c r="Y280" s="11"/>
      <c r="Z280" s="11">
        <f t="shared" si="217"/>
        <v>1.4E-05</v>
      </c>
      <c r="AA280" s="11">
        <f t="shared" si="217"/>
        <v>1.4999999999999999E-05</v>
      </c>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c r="BI280" s="8"/>
      <c r="BJ280" s="8"/>
      <c r="BK280" s="8"/>
      <c r="BL280" s="8"/>
      <c r="BM280" s="8"/>
      <c r="BN280" s="8"/>
      <c r="BO280" s="8"/>
      <c r="BP280" s="8"/>
      <c r="BQ280" s="8"/>
      <c r="BR280" s="8"/>
    </row>
    <row r="281" spans="1:70" ht="12.75" hidden="1">
      <c r="A281" s="6">
        <f t="shared" si="209"/>
        <v>29</v>
      </c>
      <c r="B281" s="9">
        <f t="shared" si="211"/>
      </c>
      <c r="C281" s="30">
        <f t="shared" si="212"/>
      </c>
      <c r="D281" s="35">
        <f t="shared" si="212"/>
      </c>
      <c r="E281" s="8"/>
      <c r="F281" s="11">
        <f t="shared" si="210"/>
        <v>0</v>
      </c>
      <c r="G281" s="11"/>
      <c r="H281" s="11">
        <f t="shared" si="203"/>
        <v>2E-06</v>
      </c>
      <c r="I281" s="11"/>
      <c r="J281" s="11">
        <f t="shared" si="213"/>
        <v>3E-06</v>
      </c>
      <c r="K281" s="11">
        <f t="shared" si="213"/>
        <v>4E-06</v>
      </c>
      <c r="L281" s="11"/>
      <c r="M281" s="11">
        <f t="shared" si="214"/>
        <v>4.9999999999999996E-06</v>
      </c>
      <c r="N281" s="11">
        <f t="shared" si="214"/>
        <v>6E-06</v>
      </c>
      <c r="O281" s="11">
        <f t="shared" si="214"/>
        <v>7E-06</v>
      </c>
      <c r="P281" s="11"/>
      <c r="Q281" s="11">
        <f t="shared" si="215"/>
        <v>8E-06</v>
      </c>
      <c r="R281" s="11">
        <f t="shared" si="215"/>
        <v>9E-06</v>
      </c>
      <c r="S281" s="11">
        <f t="shared" si="215"/>
        <v>9.999999999999999E-06</v>
      </c>
      <c r="T281" s="11"/>
      <c r="U281" s="11"/>
      <c r="V281" s="11">
        <f t="shared" si="216"/>
        <v>1.1E-05</v>
      </c>
      <c r="W281" s="11">
        <f t="shared" si="216"/>
        <v>1.2E-05</v>
      </c>
      <c r="X281" s="11">
        <f t="shared" si="216"/>
        <v>1.3E-05</v>
      </c>
      <c r="Y281" s="11"/>
      <c r="Z281" s="11">
        <f t="shared" si="217"/>
        <v>1.4E-05</v>
      </c>
      <c r="AA281" s="11">
        <f t="shared" si="217"/>
        <v>1.4999999999999999E-05</v>
      </c>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8"/>
    </row>
    <row r="282" spans="1:70" ht="12.75" hidden="1">
      <c r="A282" s="6">
        <f t="shared" si="209"/>
        <v>30</v>
      </c>
      <c r="B282" s="9">
        <f t="shared" si="211"/>
      </c>
      <c r="C282" s="30">
        <f t="shared" si="212"/>
      </c>
      <c r="D282" s="35">
        <f t="shared" si="212"/>
      </c>
      <c r="E282" s="8"/>
      <c r="F282" s="11">
        <f t="shared" si="210"/>
        <v>0</v>
      </c>
      <c r="G282" s="11"/>
      <c r="H282" s="11">
        <f t="shared" si="203"/>
        <v>2E-06</v>
      </c>
      <c r="I282" s="11"/>
      <c r="J282" s="11">
        <f t="shared" si="213"/>
        <v>3E-06</v>
      </c>
      <c r="K282" s="11">
        <f t="shared" si="213"/>
        <v>4E-06</v>
      </c>
      <c r="L282" s="11"/>
      <c r="M282" s="11">
        <f t="shared" si="214"/>
        <v>4.9999999999999996E-06</v>
      </c>
      <c r="N282" s="11">
        <f t="shared" si="214"/>
        <v>6E-06</v>
      </c>
      <c r="O282" s="11">
        <f t="shared" si="214"/>
        <v>7E-06</v>
      </c>
      <c r="P282" s="11"/>
      <c r="Q282" s="11">
        <f t="shared" si="215"/>
        <v>8E-06</v>
      </c>
      <c r="R282" s="11">
        <f t="shared" si="215"/>
        <v>9E-06</v>
      </c>
      <c r="S282" s="11">
        <f t="shared" si="215"/>
        <v>9.999999999999999E-06</v>
      </c>
      <c r="T282" s="11"/>
      <c r="U282" s="11"/>
      <c r="V282" s="11">
        <f t="shared" si="216"/>
        <v>1.1E-05</v>
      </c>
      <c r="W282" s="11">
        <f t="shared" si="216"/>
        <v>1.2E-05</v>
      </c>
      <c r="X282" s="11">
        <f t="shared" si="216"/>
        <v>1.3E-05</v>
      </c>
      <c r="Y282" s="11"/>
      <c r="Z282" s="11">
        <f t="shared" si="217"/>
        <v>1.4E-05</v>
      </c>
      <c r="AA282" s="11">
        <f t="shared" si="217"/>
        <v>1.4999999999999999E-05</v>
      </c>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row>
    <row r="283" spans="1:70" ht="12.75" hidden="1">
      <c r="A283" s="6">
        <f t="shared" si="209"/>
        <v>31</v>
      </c>
      <c r="B283" s="9">
        <f t="shared" si="211"/>
      </c>
      <c r="C283" s="30">
        <f t="shared" si="212"/>
      </c>
      <c r="D283" s="35">
        <f t="shared" si="212"/>
      </c>
      <c r="E283" s="8"/>
      <c r="F283" s="11">
        <f t="shared" si="210"/>
        <v>0</v>
      </c>
      <c r="G283" s="11"/>
      <c r="H283" s="11">
        <f t="shared" si="203"/>
        <v>2E-06</v>
      </c>
      <c r="I283" s="11"/>
      <c r="J283" s="11">
        <f t="shared" si="213"/>
        <v>3E-06</v>
      </c>
      <c r="K283" s="11">
        <f t="shared" si="213"/>
        <v>4E-06</v>
      </c>
      <c r="L283" s="11"/>
      <c r="M283" s="11">
        <f t="shared" si="214"/>
        <v>4.9999999999999996E-06</v>
      </c>
      <c r="N283" s="11">
        <f t="shared" si="214"/>
        <v>6E-06</v>
      </c>
      <c r="O283" s="11">
        <f t="shared" si="214"/>
        <v>7E-06</v>
      </c>
      <c r="P283" s="11"/>
      <c r="Q283" s="11">
        <f t="shared" si="215"/>
        <v>8E-06</v>
      </c>
      <c r="R283" s="11">
        <f t="shared" si="215"/>
        <v>9E-06</v>
      </c>
      <c r="S283" s="11">
        <f t="shared" si="215"/>
        <v>9.999999999999999E-06</v>
      </c>
      <c r="T283" s="11"/>
      <c r="U283" s="11"/>
      <c r="V283" s="11">
        <f t="shared" si="216"/>
        <v>1.1E-05</v>
      </c>
      <c r="W283" s="11">
        <f t="shared" si="216"/>
        <v>1.2E-05</v>
      </c>
      <c r="X283" s="11">
        <f t="shared" si="216"/>
        <v>1.3E-05</v>
      </c>
      <c r="Y283" s="11"/>
      <c r="Z283" s="11">
        <f t="shared" si="217"/>
        <v>1.4E-05</v>
      </c>
      <c r="AA283" s="11">
        <f t="shared" si="217"/>
        <v>1.4999999999999999E-05</v>
      </c>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c r="BM283" s="8"/>
      <c r="BN283" s="8"/>
      <c r="BO283" s="8"/>
      <c r="BP283" s="8"/>
      <c r="BQ283" s="8"/>
      <c r="BR283" s="8"/>
    </row>
    <row r="284" spans="1:70" ht="12.75" hidden="1">
      <c r="A284" s="6">
        <f t="shared" si="209"/>
        <v>32</v>
      </c>
      <c r="B284" s="9">
        <f t="shared" si="211"/>
      </c>
      <c r="C284" s="30">
        <f t="shared" si="212"/>
      </c>
      <c r="D284" s="35">
        <f t="shared" si="212"/>
      </c>
      <c r="E284" s="8"/>
      <c r="F284" s="11">
        <f t="shared" si="210"/>
        <v>0</v>
      </c>
      <c r="G284" s="11"/>
      <c r="H284" s="11">
        <f t="shared" si="203"/>
        <v>2E-06</v>
      </c>
      <c r="I284" s="11"/>
      <c r="J284" s="11">
        <f t="shared" si="213"/>
        <v>3E-06</v>
      </c>
      <c r="K284" s="11">
        <f t="shared" si="213"/>
        <v>4E-06</v>
      </c>
      <c r="L284" s="11"/>
      <c r="M284" s="11">
        <f t="shared" si="214"/>
        <v>4.9999999999999996E-06</v>
      </c>
      <c r="N284" s="11">
        <f t="shared" si="214"/>
        <v>6E-06</v>
      </c>
      <c r="O284" s="11">
        <f t="shared" si="214"/>
        <v>7E-06</v>
      </c>
      <c r="P284" s="11"/>
      <c r="Q284" s="11">
        <f t="shared" si="215"/>
        <v>8E-06</v>
      </c>
      <c r="R284" s="11">
        <f t="shared" si="215"/>
        <v>9E-06</v>
      </c>
      <c r="S284" s="11">
        <f t="shared" si="215"/>
        <v>9.999999999999999E-06</v>
      </c>
      <c r="T284" s="11"/>
      <c r="U284" s="11"/>
      <c r="V284" s="11">
        <f t="shared" si="216"/>
        <v>1.1E-05</v>
      </c>
      <c r="W284" s="11">
        <f t="shared" si="216"/>
        <v>1.2E-05</v>
      </c>
      <c r="X284" s="11">
        <f t="shared" si="216"/>
        <v>1.3E-05</v>
      </c>
      <c r="Y284" s="11"/>
      <c r="Z284" s="11">
        <f t="shared" si="217"/>
        <v>1.4E-05</v>
      </c>
      <c r="AA284" s="11">
        <f t="shared" si="217"/>
        <v>1.4999999999999999E-05</v>
      </c>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row>
    <row r="285" spans="1:70" ht="12.75" hidden="1">
      <c r="A285" s="6">
        <f t="shared" si="209"/>
        <v>33</v>
      </c>
      <c r="B285" s="9">
        <f t="shared" si="211"/>
      </c>
      <c r="C285" s="30">
        <f t="shared" si="212"/>
      </c>
      <c r="D285" s="35">
        <f t="shared" si="212"/>
      </c>
      <c r="E285" s="8"/>
      <c r="F285" s="11">
        <f aca="true" t="shared" si="218" ref="F285:F316">IF(F207&lt;($F$251-($H$251-1)),F128,0)</f>
        <v>0</v>
      </c>
      <c r="G285" s="11"/>
      <c r="H285" s="11">
        <f aca="true" t="shared" si="219" ref="H285:H316">IF(H207&lt;($F$251-($H$251-1)),H128,0)</f>
        <v>2E-06</v>
      </c>
      <c r="I285" s="11"/>
      <c r="J285" s="11">
        <f t="shared" si="213"/>
        <v>3E-06</v>
      </c>
      <c r="K285" s="11">
        <f t="shared" si="213"/>
        <v>4E-06</v>
      </c>
      <c r="L285" s="11"/>
      <c r="M285" s="11">
        <f t="shared" si="214"/>
        <v>4.9999999999999996E-06</v>
      </c>
      <c r="N285" s="11">
        <f t="shared" si="214"/>
        <v>6E-06</v>
      </c>
      <c r="O285" s="11">
        <f t="shared" si="214"/>
        <v>7E-06</v>
      </c>
      <c r="P285" s="11"/>
      <c r="Q285" s="11">
        <f t="shared" si="215"/>
        <v>8E-06</v>
      </c>
      <c r="R285" s="11">
        <f t="shared" si="215"/>
        <v>9E-06</v>
      </c>
      <c r="S285" s="11">
        <f t="shared" si="215"/>
        <v>9.999999999999999E-06</v>
      </c>
      <c r="T285" s="11"/>
      <c r="U285" s="11"/>
      <c r="V285" s="11">
        <f t="shared" si="216"/>
        <v>1.1E-05</v>
      </c>
      <c r="W285" s="11">
        <f t="shared" si="216"/>
        <v>1.2E-05</v>
      </c>
      <c r="X285" s="11">
        <f t="shared" si="216"/>
        <v>1.3E-05</v>
      </c>
      <c r="Y285" s="11"/>
      <c r="Z285" s="11">
        <f t="shared" si="217"/>
        <v>1.4E-05</v>
      </c>
      <c r="AA285" s="11">
        <f t="shared" si="217"/>
        <v>1.4999999999999999E-05</v>
      </c>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row>
    <row r="286" spans="1:70" ht="12.75" hidden="1">
      <c r="A286" s="6">
        <f t="shared" si="209"/>
        <v>34</v>
      </c>
      <c r="B286" s="9">
        <f t="shared" si="211"/>
      </c>
      <c r="C286" s="30">
        <f t="shared" si="212"/>
      </c>
      <c r="D286" s="35">
        <f t="shared" si="212"/>
      </c>
      <c r="E286" s="8"/>
      <c r="F286" s="11">
        <f t="shared" si="218"/>
        <v>0</v>
      </c>
      <c r="G286" s="11"/>
      <c r="H286" s="11">
        <f t="shared" si="219"/>
        <v>2E-06</v>
      </c>
      <c r="I286" s="11"/>
      <c r="J286" s="11">
        <f t="shared" si="213"/>
        <v>3E-06</v>
      </c>
      <c r="K286" s="11">
        <f t="shared" si="213"/>
        <v>4E-06</v>
      </c>
      <c r="L286" s="11"/>
      <c r="M286" s="11">
        <f t="shared" si="214"/>
        <v>4.9999999999999996E-06</v>
      </c>
      <c r="N286" s="11">
        <f t="shared" si="214"/>
        <v>6E-06</v>
      </c>
      <c r="O286" s="11">
        <f t="shared" si="214"/>
        <v>7E-06</v>
      </c>
      <c r="P286" s="11"/>
      <c r="Q286" s="11">
        <f t="shared" si="215"/>
        <v>8E-06</v>
      </c>
      <c r="R286" s="11">
        <f t="shared" si="215"/>
        <v>9E-06</v>
      </c>
      <c r="S286" s="11">
        <f t="shared" si="215"/>
        <v>9.999999999999999E-06</v>
      </c>
      <c r="T286" s="11"/>
      <c r="U286" s="11"/>
      <c r="V286" s="11">
        <f t="shared" si="216"/>
        <v>1.1E-05</v>
      </c>
      <c r="W286" s="11">
        <f t="shared" si="216"/>
        <v>1.2E-05</v>
      </c>
      <c r="X286" s="11">
        <f t="shared" si="216"/>
        <v>1.3E-05</v>
      </c>
      <c r="Y286" s="11"/>
      <c r="Z286" s="11">
        <f t="shared" si="217"/>
        <v>1.4E-05</v>
      </c>
      <c r="AA286" s="11">
        <f t="shared" si="217"/>
        <v>1.4999999999999999E-05</v>
      </c>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row>
    <row r="287" spans="1:70" ht="12.75" hidden="1">
      <c r="A287" s="6">
        <f t="shared" si="209"/>
        <v>35</v>
      </c>
      <c r="B287" s="9">
        <f t="shared" si="211"/>
      </c>
      <c r="C287" s="30">
        <f t="shared" si="212"/>
      </c>
      <c r="D287" s="35">
        <f t="shared" si="212"/>
      </c>
      <c r="E287" s="8"/>
      <c r="F287" s="11">
        <f t="shared" si="218"/>
        <v>0</v>
      </c>
      <c r="G287" s="11"/>
      <c r="H287" s="11">
        <f t="shared" si="219"/>
        <v>2E-06</v>
      </c>
      <c r="I287" s="11"/>
      <c r="J287" s="11">
        <f t="shared" si="213"/>
        <v>3E-06</v>
      </c>
      <c r="K287" s="11">
        <f t="shared" si="213"/>
        <v>4E-06</v>
      </c>
      <c r="L287" s="11"/>
      <c r="M287" s="11">
        <f t="shared" si="214"/>
        <v>4.9999999999999996E-06</v>
      </c>
      <c r="N287" s="11">
        <f t="shared" si="214"/>
        <v>6E-06</v>
      </c>
      <c r="O287" s="11">
        <f t="shared" si="214"/>
        <v>7E-06</v>
      </c>
      <c r="P287" s="11"/>
      <c r="Q287" s="11">
        <f t="shared" si="215"/>
        <v>8E-06</v>
      </c>
      <c r="R287" s="11">
        <f t="shared" si="215"/>
        <v>9E-06</v>
      </c>
      <c r="S287" s="11">
        <f t="shared" si="215"/>
        <v>9.999999999999999E-06</v>
      </c>
      <c r="T287" s="11"/>
      <c r="U287" s="11"/>
      <c r="V287" s="11">
        <f t="shared" si="216"/>
        <v>1.1E-05</v>
      </c>
      <c r="W287" s="11">
        <f t="shared" si="216"/>
        <v>1.2E-05</v>
      </c>
      <c r="X287" s="11">
        <f t="shared" si="216"/>
        <v>1.3E-05</v>
      </c>
      <c r="Y287" s="11"/>
      <c r="Z287" s="11">
        <f t="shared" si="217"/>
        <v>1.4E-05</v>
      </c>
      <c r="AA287" s="11">
        <f t="shared" si="217"/>
        <v>1.4999999999999999E-05</v>
      </c>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c r="BP287" s="8"/>
      <c r="BQ287" s="8"/>
      <c r="BR287" s="8"/>
    </row>
    <row r="288" spans="1:70" ht="12.75" hidden="1">
      <c r="A288" s="6">
        <f t="shared" si="209"/>
        <v>36</v>
      </c>
      <c r="B288" s="9">
        <f t="shared" si="211"/>
      </c>
      <c r="C288" s="30">
        <f t="shared" si="212"/>
      </c>
      <c r="D288" s="35">
        <f t="shared" si="212"/>
      </c>
      <c r="E288" s="8"/>
      <c r="F288" s="11">
        <f t="shared" si="218"/>
        <v>0</v>
      </c>
      <c r="G288" s="11"/>
      <c r="H288" s="11">
        <f t="shared" si="219"/>
        <v>2E-06</v>
      </c>
      <c r="I288" s="11"/>
      <c r="J288" s="11">
        <f t="shared" si="213"/>
        <v>3E-06</v>
      </c>
      <c r="K288" s="11">
        <f t="shared" si="213"/>
        <v>4E-06</v>
      </c>
      <c r="L288" s="11"/>
      <c r="M288" s="11">
        <f t="shared" si="214"/>
        <v>4.9999999999999996E-06</v>
      </c>
      <c r="N288" s="11">
        <f t="shared" si="214"/>
        <v>6E-06</v>
      </c>
      <c r="O288" s="11">
        <f t="shared" si="214"/>
        <v>7E-06</v>
      </c>
      <c r="P288" s="11"/>
      <c r="Q288" s="11">
        <f t="shared" si="215"/>
        <v>8E-06</v>
      </c>
      <c r="R288" s="11">
        <f t="shared" si="215"/>
        <v>9E-06</v>
      </c>
      <c r="S288" s="11">
        <f t="shared" si="215"/>
        <v>9.999999999999999E-06</v>
      </c>
      <c r="T288" s="11"/>
      <c r="U288" s="11"/>
      <c r="V288" s="11">
        <f t="shared" si="216"/>
        <v>1.1E-05</v>
      </c>
      <c r="W288" s="11">
        <f t="shared" si="216"/>
        <v>1.2E-05</v>
      </c>
      <c r="X288" s="11">
        <f t="shared" si="216"/>
        <v>1.3E-05</v>
      </c>
      <c r="Y288" s="11"/>
      <c r="Z288" s="11">
        <f t="shared" si="217"/>
        <v>1.4E-05</v>
      </c>
      <c r="AA288" s="11">
        <f t="shared" si="217"/>
        <v>1.4999999999999999E-05</v>
      </c>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c r="BM288" s="8"/>
      <c r="BN288" s="8"/>
      <c r="BO288" s="8"/>
      <c r="BP288" s="8"/>
      <c r="BQ288" s="8"/>
      <c r="BR288" s="8"/>
    </row>
    <row r="289" spans="1:70" ht="12.75" hidden="1">
      <c r="A289" s="6">
        <f t="shared" si="209"/>
        <v>37</v>
      </c>
      <c r="B289" s="9">
        <f t="shared" si="211"/>
      </c>
      <c r="C289" s="30">
        <f t="shared" si="212"/>
      </c>
      <c r="D289" s="35">
        <f t="shared" si="212"/>
      </c>
      <c r="E289" s="8"/>
      <c r="F289" s="11">
        <f t="shared" si="218"/>
        <v>0</v>
      </c>
      <c r="G289" s="11"/>
      <c r="H289" s="11">
        <f t="shared" si="219"/>
        <v>2E-06</v>
      </c>
      <c r="I289" s="11"/>
      <c r="J289" s="11">
        <f t="shared" si="213"/>
        <v>3E-06</v>
      </c>
      <c r="K289" s="11">
        <f t="shared" si="213"/>
        <v>4E-06</v>
      </c>
      <c r="L289" s="11"/>
      <c r="M289" s="11">
        <f t="shared" si="214"/>
        <v>4.9999999999999996E-06</v>
      </c>
      <c r="N289" s="11">
        <f t="shared" si="214"/>
        <v>6E-06</v>
      </c>
      <c r="O289" s="11">
        <f t="shared" si="214"/>
        <v>7E-06</v>
      </c>
      <c r="P289" s="11"/>
      <c r="Q289" s="11">
        <f t="shared" si="215"/>
        <v>8E-06</v>
      </c>
      <c r="R289" s="11">
        <f t="shared" si="215"/>
        <v>9E-06</v>
      </c>
      <c r="S289" s="11">
        <f t="shared" si="215"/>
        <v>9.999999999999999E-06</v>
      </c>
      <c r="T289" s="11"/>
      <c r="U289" s="11"/>
      <c r="V289" s="11">
        <f t="shared" si="216"/>
        <v>1.1E-05</v>
      </c>
      <c r="W289" s="11">
        <f t="shared" si="216"/>
        <v>1.2E-05</v>
      </c>
      <c r="X289" s="11">
        <f t="shared" si="216"/>
        <v>1.3E-05</v>
      </c>
      <c r="Y289" s="11"/>
      <c r="Z289" s="11">
        <f t="shared" si="217"/>
        <v>1.4E-05</v>
      </c>
      <c r="AA289" s="11">
        <f t="shared" si="217"/>
        <v>1.4999999999999999E-05</v>
      </c>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c r="BR289" s="8"/>
    </row>
    <row r="290" spans="1:70" ht="12.75" hidden="1">
      <c r="A290" s="6">
        <f t="shared" si="209"/>
        <v>38</v>
      </c>
      <c r="B290" s="9">
        <f t="shared" si="211"/>
      </c>
      <c r="C290" s="30">
        <f t="shared" si="212"/>
      </c>
      <c r="D290" s="35">
        <f t="shared" si="212"/>
      </c>
      <c r="E290" s="8"/>
      <c r="F290" s="11">
        <f t="shared" si="218"/>
        <v>0</v>
      </c>
      <c r="G290" s="11"/>
      <c r="H290" s="11">
        <f t="shared" si="219"/>
        <v>2E-06</v>
      </c>
      <c r="I290" s="11"/>
      <c r="J290" s="11">
        <f t="shared" si="213"/>
        <v>3E-06</v>
      </c>
      <c r="K290" s="11">
        <f t="shared" si="213"/>
        <v>4E-06</v>
      </c>
      <c r="L290" s="11"/>
      <c r="M290" s="11">
        <f t="shared" si="214"/>
        <v>4.9999999999999996E-06</v>
      </c>
      <c r="N290" s="11">
        <f t="shared" si="214"/>
        <v>6E-06</v>
      </c>
      <c r="O290" s="11">
        <f t="shared" si="214"/>
        <v>7E-06</v>
      </c>
      <c r="P290" s="11"/>
      <c r="Q290" s="11">
        <f t="shared" si="215"/>
        <v>8E-06</v>
      </c>
      <c r="R290" s="11">
        <f t="shared" si="215"/>
        <v>9E-06</v>
      </c>
      <c r="S290" s="11">
        <f t="shared" si="215"/>
        <v>9.999999999999999E-06</v>
      </c>
      <c r="T290" s="11"/>
      <c r="U290" s="11"/>
      <c r="V290" s="11">
        <f t="shared" si="216"/>
        <v>1.1E-05</v>
      </c>
      <c r="W290" s="11">
        <f t="shared" si="216"/>
        <v>1.2E-05</v>
      </c>
      <c r="X290" s="11">
        <f t="shared" si="216"/>
        <v>1.3E-05</v>
      </c>
      <c r="Y290" s="11"/>
      <c r="Z290" s="11">
        <f t="shared" si="217"/>
        <v>1.4E-05</v>
      </c>
      <c r="AA290" s="11">
        <f t="shared" si="217"/>
        <v>1.4999999999999999E-05</v>
      </c>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c r="BM290" s="8"/>
      <c r="BN290" s="8"/>
      <c r="BO290" s="8"/>
      <c r="BP290" s="8"/>
      <c r="BQ290" s="8"/>
      <c r="BR290" s="8"/>
    </row>
    <row r="291" spans="1:70" ht="12.75" hidden="1">
      <c r="A291" s="6">
        <f t="shared" si="209"/>
        <v>39</v>
      </c>
      <c r="B291" s="9">
        <f t="shared" si="211"/>
      </c>
      <c r="C291" s="30">
        <f t="shared" si="212"/>
      </c>
      <c r="D291" s="35">
        <f t="shared" si="212"/>
      </c>
      <c r="E291" s="8"/>
      <c r="F291" s="11">
        <f t="shared" si="218"/>
        <v>0</v>
      </c>
      <c r="G291" s="11"/>
      <c r="H291" s="11">
        <f t="shared" si="219"/>
        <v>2E-06</v>
      </c>
      <c r="I291" s="11"/>
      <c r="J291" s="11">
        <f t="shared" si="213"/>
        <v>3E-06</v>
      </c>
      <c r="K291" s="11">
        <f t="shared" si="213"/>
        <v>4E-06</v>
      </c>
      <c r="L291" s="11"/>
      <c r="M291" s="11">
        <f t="shared" si="214"/>
        <v>4.9999999999999996E-06</v>
      </c>
      <c r="N291" s="11">
        <f t="shared" si="214"/>
        <v>6E-06</v>
      </c>
      <c r="O291" s="11">
        <f t="shared" si="214"/>
        <v>7E-06</v>
      </c>
      <c r="P291" s="11"/>
      <c r="Q291" s="11">
        <f t="shared" si="215"/>
        <v>8E-06</v>
      </c>
      <c r="R291" s="11">
        <f t="shared" si="215"/>
        <v>9E-06</v>
      </c>
      <c r="S291" s="11">
        <f t="shared" si="215"/>
        <v>9.999999999999999E-06</v>
      </c>
      <c r="T291" s="11"/>
      <c r="U291" s="11"/>
      <c r="V291" s="11">
        <f t="shared" si="216"/>
        <v>1.1E-05</v>
      </c>
      <c r="W291" s="11">
        <f t="shared" si="216"/>
        <v>1.2E-05</v>
      </c>
      <c r="X291" s="11">
        <f t="shared" si="216"/>
        <v>1.3E-05</v>
      </c>
      <c r="Y291" s="11"/>
      <c r="Z291" s="11">
        <f t="shared" si="217"/>
        <v>1.4E-05</v>
      </c>
      <c r="AA291" s="11">
        <f t="shared" si="217"/>
        <v>1.4999999999999999E-05</v>
      </c>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c r="BM291" s="8"/>
      <c r="BN291" s="8"/>
      <c r="BO291" s="8"/>
      <c r="BP291" s="8"/>
      <c r="BQ291" s="8"/>
      <c r="BR291" s="8"/>
    </row>
    <row r="292" spans="1:70" ht="12.75" hidden="1">
      <c r="A292" s="6">
        <f t="shared" si="209"/>
        <v>40</v>
      </c>
      <c r="B292" s="9">
        <f t="shared" si="211"/>
      </c>
      <c r="C292" s="30">
        <f t="shared" si="212"/>
      </c>
      <c r="D292" s="35">
        <f t="shared" si="212"/>
      </c>
      <c r="E292" s="8"/>
      <c r="F292" s="11">
        <f t="shared" si="218"/>
        <v>0</v>
      </c>
      <c r="G292" s="11"/>
      <c r="H292" s="11">
        <f t="shared" si="219"/>
        <v>2E-06</v>
      </c>
      <c r="I292" s="11"/>
      <c r="J292" s="11">
        <f t="shared" si="213"/>
        <v>3E-06</v>
      </c>
      <c r="K292" s="11">
        <f t="shared" si="213"/>
        <v>4E-06</v>
      </c>
      <c r="L292" s="11"/>
      <c r="M292" s="11">
        <f t="shared" si="214"/>
        <v>4.9999999999999996E-06</v>
      </c>
      <c r="N292" s="11">
        <f t="shared" si="214"/>
        <v>6E-06</v>
      </c>
      <c r="O292" s="11">
        <f t="shared" si="214"/>
        <v>7E-06</v>
      </c>
      <c r="P292" s="11"/>
      <c r="Q292" s="11">
        <f t="shared" si="215"/>
        <v>8E-06</v>
      </c>
      <c r="R292" s="11">
        <f t="shared" si="215"/>
        <v>9E-06</v>
      </c>
      <c r="S292" s="11">
        <f t="shared" si="215"/>
        <v>9.999999999999999E-06</v>
      </c>
      <c r="T292" s="11"/>
      <c r="U292" s="11"/>
      <c r="V292" s="11">
        <f t="shared" si="216"/>
        <v>1.1E-05</v>
      </c>
      <c r="W292" s="11">
        <f t="shared" si="216"/>
        <v>1.2E-05</v>
      </c>
      <c r="X292" s="11">
        <f t="shared" si="216"/>
        <v>1.3E-05</v>
      </c>
      <c r="Y292" s="11"/>
      <c r="Z292" s="11">
        <f t="shared" si="217"/>
        <v>1.4E-05</v>
      </c>
      <c r="AA292" s="11">
        <f t="shared" si="217"/>
        <v>1.4999999999999999E-05</v>
      </c>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c r="BI292" s="8"/>
      <c r="BJ292" s="8"/>
      <c r="BK292" s="8"/>
      <c r="BL292" s="8"/>
      <c r="BM292" s="8"/>
      <c r="BN292" s="8"/>
      <c r="BO292" s="8"/>
      <c r="BP292" s="8"/>
      <c r="BQ292" s="8"/>
      <c r="BR292" s="8"/>
    </row>
    <row r="293" spans="1:70" ht="12.75" hidden="1">
      <c r="A293" s="6">
        <f t="shared" si="209"/>
        <v>41</v>
      </c>
      <c r="B293" s="9">
        <f t="shared" si="211"/>
      </c>
      <c r="C293" s="30">
        <f aca="true" t="shared" si="220" ref="C293:D307">IF(C53&gt;0,C53,"")</f>
      </c>
      <c r="D293" s="35">
        <f t="shared" si="220"/>
      </c>
      <c r="E293" s="8"/>
      <c r="F293" s="11">
        <f t="shared" si="218"/>
        <v>0</v>
      </c>
      <c r="G293" s="11"/>
      <c r="H293" s="11">
        <f t="shared" si="219"/>
        <v>2E-06</v>
      </c>
      <c r="I293" s="11"/>
      <c r="J293" s="11">
        <f aca="true" t="shared" si="221" ref="J293:K312">IF(J215&lt;($F$251-($H$251-1)),J136,0)</f>
        <v>3E-06</v>
      </c>
      <c r="K293" s="11">
        <f t="shared" si="221"/>
        <v>4E-06</v>
      </c>
      <c r="L293" s="11"/>
      <c r="M293" s="11">
        <f aca="true" t="shared" si="222" ref="M293:O312">IF(M215&lt;($F$251-($H$251-1)),M136,0)</f>
        <v>4.9999999999999996E-06</v>
      </c>
      <c r="N293" s="11">
        <f t="shared" si="222"/>
        <v>6E-06</v>
      </c>
      <c r="O293" s="11">
        <f t="shared" si="222"/>
        <v>7E-06</v>
      </c>
      <c r="P293" s="11"/>
      <c r="Q293" s="11">
        <f aca="true" t="shared" si="223" ref="Q293:S312">IF(Q215&lt;($F$251-($H$251-1)),Q136,0)</f>
        <v>8E-06</v>
      </c>
      <c r="R293" s="11">
        <f t="shared" si="223"/>
        <v>9E-06</v>
      </c>
      <c r="S293" s="11">
        <f t="shared" si="223"/>
        <v>9.999999999999999E-06</v>
      </c>
      <c r="T293" s="11"/>
      <c r="U293" s="11"/>
      <c r="V293" s="11">
        <f aca="true" t="shared" si="224" ref="V293:X312">IF(V215&lt;($F$251-($H$251-1)),V136,0)</f>
        <v>1.1E-05</v>
      </c>
      <c r="W293" s="11">
        <f t="shared" si="224"/>
        <v>1.2E-05</v>
      </c>
      <c r="X293" s="11">
        <f t="shared" si="224"/>
        <v>1.3E-05</v>
      </c>
      <c r="Y293" s="11"/>
      <c r="Z293" s="11">
        <f aca="true" t="shared" si="225" ref="Z293:AA312">IF(Z215&lt;($F$251-($H$251-1)),Z136,0)</f>
        <v>1.4E-05</v>
      </c>
      <c r="AA293" s="11">
        <f t="shared" si="225"/>
        <v>1.4999999999999999E-05</v>
      </c>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c r="BM293" s="8"/>
      <c r="BN293" s="8"/>
      <c r="BO293" s="8"/>
      <c r="BP293" s="8"/>
      <c r="BQ293" s="8"/>
      <c r="BR293" s="8"/>
    </row>
    <row r="294" spans="1:70" ht="12.75" hidden="1">
      <c r="A294" s="6">
        <f t="shared" si="209"/>
        <v>42</v>
      </c>
      <c r="B294" s="9">
        <f>IF(B53&gt;0,B53,"")</f>
      </c>
      <c r="C294" s="30">
        <f t="shared" si="220"/>
      </c>
      <c r="D294" s="35">
        <f t="shared" si="220"/>
      </c>
      <c r="E294" s="8"/>
      <c r="F294" s="11">
        <f t="shared" si="218"/>
        <v>0</v>
      </c>
      <c r="G294" s="11"/>
      <c r="H294" s="11">
        <f t="shared" si="219"/>
        <v>2E-06</v>
      </c>
      <c r="I294" s="11"/>
      <c r="J294" s="11">
        <f t="shared" si="221"/>
        <v>3E-06</v>
      </c>
      <c r="K294" s="11">
        <f t="shared" si="221"/>
        <v>4E-06</v>
      </c>
      <c r="L294" s="11"/>
      <c r="M294" s="11">
        <f t="shared" si="222"/>
        <v>4.9999999999999996E-06</v>
      </c>
      <c r="N294" s="11">
        <f t="shared" si="222"/>
        <v>6E-06</v>
      </c>
      <c r="O294" s="11">
        <f t="shared" si="222"/>
        <v>7E-06</v>
      </c>
      <c r="P294" s="11"/>
      <c r="Q294" s="11">
        <f t="shared" si="223"/>
        <v>8E-06</v>
      </c>
      <c r="R294" s="11">
        <f t="shared" si="223"/>
        <v>9E-06</v>
      </c>
      <c r="S294" s="11">
        <f t="shared" si="223"/>
        <v>9.999999999999999E-06</v>
      </c>
      <c r="T294" s="11"/>
      <c r="U294" s="11"/>
      <c r="V294" s="11">
        <f t="shared" si="224"/>
        <v>1.1E-05</v>
      </c>
      <c r="W294" s="11">
        <f t="shared" si="224"/>
        <v>1.2E-05</v>
      </c>
      <c r="X294" s="11">
        <f t="shared" si="224"/>
        <v>1.3E-05</v>
      </c>
      <c r="Y294" s="11"/>
      <c r="Z294" s="11">
        <f t="shared" si="225"/>
        <v>1.4E-05</v>
      </c>
      <c r="AA294" s="11">
        <f t="shared" si="225"/>
        <v>1.4999999999999999E-05</v>
      </c>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row>
    <row r="295" spans="1:70" ht="12.75" hidden="1">
      <c r="A295" s="6">
        <f t="shared" si="209"/>
        <v>43</v>
      </c>
      <c r="B295" s="9">
        <f t="shared" si="211"/>
      </c>
      <c r="C295" s="30">
        <f t="shared" si="220"/>
      </c>
      <c r="D295" s="35">
        <f t="shared" si="220"/>
      </c>
      <c r="E295" s="8"/>
      <c r="F295" s="11">
        <f t="shared" si="218"/>
        <v>0</v>
      </c>
      <c r="G295" s="11"/>
      <c r="H295" s="11">
        <f t="shared" si="219"/>
        <v>2E-06</v>
      </c>
      <c r="I295" s="11"/>
      <c r="J295" s="11">
        <f t="shared" si="221"/>
        <v>3E-06</v>
      </c>
      <c r="K295" s="11">
        <f t="shared" si="221"/>
        <v>4E-06</v>
      </c>
      <c r="L295" s="11"/>
      <c r="M295" s="11">
        <f t="shared" si="222"/>
        <v>4.9999999999999996E-06</v>
      </c>
      <c r="N295" s="11">
        <f t="shared" si="222"/>
        <v>6E-06</v>
      </c>
      <c r="O295" s="11">
        <f t="shared" si="222"/>
        <v>7E-06</v>
      </c>
      <c r="P295" s="11"/>
      <c r="Q295" s="11">
        <f t="shared" si="223"/>
        <v>8E-06</v>
      </c>
      <c r="R295" s="11">
        <f t="shared" si="223"/>
        <v>9E-06</v>
      </c>
      <c r="S295" s="11">
        <f t="shared" si="223"/>
        <v>9.999999999999999E-06</v>
      </c>
      <c r="T295" s="11"/>
      <c r="U295" s="11"/>
      <c r="V295" s="11">
        <f t="shared" si="224"/>
        <v>1.1E-05</v>
      </c>
      <c r="W295" s="11">
        <f t="shared" si="224"/>
        <v>1.2E-05</v>
      </c>
      <c r="X295" s="11">
        <f t="shared" si="224"/>
        <v>1.3E-05</v>
      </c>
      <c r="Y295" s="11"/>
      <c r="Z295" s="11">
        <f t="shared" si="225"/>
        <v>1.4E-05</v>
      </c>
      <c r="AA295" s="11">
        <f t="shared" si="225"/>
        <v>1.4999999999999999E-05</v>
      </c>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row>
    <row r="296" spans="1:70" ht="12.75" hidden="1">
      <c r="A296" s="6">
        <f t="shared" si="209"/>
        <v>44</v>
      </c>
      <c r="B296" s="9">
        <f t="shared" si="211"/>
      </c>
      <c r="C296" s="30">
        <f t="shared" si="220"/>
      </c>
      <c r="D296" s="35">
        <f t="shared" si="220"/>
      </c>
      <c r="E296" s="8"/>
      <c r="F296" s="11">
        <f t="shared" si="218"/>
        <v>0</v>
      </c>
      <c r="G296" s="11"/>
      <c r="H296" s="11">
        <f t="shared" si="219"/>
        <v>2E-06</v>
      </c>
      <c r="I296" s="11"/>
      <c r="J296" s="11">
        <f t="shared" si="221"/>
        <v>3E-06</v>
      </c>
      <c r="K296" s="11">
        <f t="shared" si="221"/>
        <v>4E-06</v>
      </c>
      <c r="L296" s="11"/>
      <c r="M296" s="11">
        <f t="shared" si="222"/>
        <v>4.9999999999999996E-06</v>
      </c>
      <c r="N296" s="11">
        <f t="shared" si="222"/>
        <v>6E-06</v>
      </c>
      <c r="O296" s="11">
        <f t="shared" si="222"/>
        <v>7E-06</v>
      </c>
      <c r="P296" s="11"/>
      <c r="Q296" s="11">
        <f t="shared" si="223"/>
        <v>8E-06</v>
      </c>
      <c r="R296" s="11">
        <f t="shared" si="223"/>
        <v>9E-06</v>
      </c>
      <c r="S296" s="11">
        <f t="shared" si="223"/>
        <v>9.999999999999999E-06</v>
      </c>
      <c r="T296" s="11"/>
      <c r="U296" s="11"/>
      <c r="V296" s="11">
        <f t="shared" si="224"/>
        <v>1.1E-05</v>
      </c>
      <c r="W296" s="11">
        <f t="shared" si="224"/>
        <v>1.2E-05</v>
      </c>
      <c r="X296" s="11">
        <f t="shared" si="224"/>
        <v>1.3E-05</v>
      </c>
      <c r="Y296" s="11"/>
      <c r="Z296" s="11">
        <f t="shared" si="225"/>
        <v>1.4E-05</v>
      </c>
      <c r="AA296" s="11">
        <f t="shared" si="225"/>
        <v>1.4999999999999999E-05</v>
      </c>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c r="BP296" s="8"/>
      <c r="BQ296" s="8"/>
      <c r="BR296" s="8"/>
    </row>
    <row r="297" spans="1:70" ht="12.75" hidden="1">
      <c r="A297" s="6">
        <f t="shared" si="209"/>
        <v>45</v>
      </c>
      <c r="B297" s="9">
        <f t="shared" si="211"/>
      </c>
      <c r="C297" s="30">
        <f t="shared" si="220"/>
      </c>
      <c r="D297" s="35">
        <f t="shared" si="220"/>
      </c>
      <c r="E297" s="8"/>
      <c r="F297" s="11">
        <f t="shared" si="218"/>
        <v>0</v>
      </c>
      <c r="G297" s="11"/>
      <c r="H297" s="11">
        <f t="shared" si="219"/>
        <v>2E-06</v>
      </c>
      <c r="I297" s="11"/>
      <c r="J297" s="11">
        <f t="shared" si="221"/>
        <v>3E-06</v>
      </c>
      <c r="K297" s="11">
        <f t="shared" si="221"/>
        <v>4E-06</v>
      </c>
      <c r="L297" s="11"/>
      <c r="M297" s="11">
        <f t="shared" si="222"/>
        <v>4.9999999999999996E-06</v>
      </c>
      <c r="N297" s="11">
        <f t="shared" si="222"/>
        <v>6E-06</v>
      </c>
      <c r="O297" s="11">
        <f t="shared" si="222"/>
        <v>7E-06</v>
      </c>
      <c r="P297" s="11"/>
      <c r="Q297" s="11">
        <f t="shared" si="223"/>
        <v>8E-06</v>
      </c>
      <c r="R297" s="11">
        <f t="shared" si="223"/>
        <v>9E-06</v>
      </c>
      <c r="S297" s="11">
        <f t="shared" si="223"/>
        <v>9.999999999999999E-06</v>
      </c>
      <c r="T297" s="11"/>
      <c r="U297" s="11"/>
      <c r="V297" s="11">
        <f t="shared" si="224"/>
        <v>1.1E-05</v>
      </c>
      <c r="W297" s="11">
        <f t="shared" si="224"/>
        <v>1.2E-05</v>
      </c>
      <c r="X297" s="11">
        <f t="shared" si="224"/>
        <v>1.3E-05</v>
      </c>
      <c r="Y297" s="11"/>
      <c r="Z297" s="11">
        <f t="shared" si="225"/>
        <v>1.4E-05</v>
      </c>
      <c r="AA297" s="11">
        <f t="shared" si="225"/>
        <v>1.4999999999999999E-05</v>
      </c>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row>
    <row r="298" spans="1:70" ht="12.75" hidden="1">
      <c r="A298" s="6">
        <f t="shared" si="209"/>
        <v>46</v>
      </c>
      <c r="B298" s="9">
        <f t="shared" si="211"/>
      </c>
      <c r="C298" s="30">
        <f t="shared" si="220"/>
      </c>
      <c r="D298" s="35">
        <f t="shared" si="220"/>
      </c>
      <c r="E298" s="8"/>
      <c r="F298" s="11">
        <f t="shared" si="218"/>
        <v>0</v>
      </c>
      <c r="G298" s="11"/>
      <c r="H298" s="11">
        <f t="shared" si="219"/>
        <v>2E-06</v>
      </c>
      <c r="I298" s="11"/>
      <c r="J298" s="11">
        <f t="shared" si="221"/>
        <v>3E-06</v>
      </c>
      <c r="K298" s="11">
        <f t="shared" si="221"/>
        <v>4E-06</v>
      </c>
      <c r="L298" s="11"/>
      <c r="M298" s="11">
        <f t="shared" si="222"/>
        <v>4.9999999999999996E-06</v>
      </c>
      <c r="N298" s="11">
        <f t="shared" si="222"/>
        <v>6E-06</v>
      </c>
      <c r="O298" s="11">
        <f t="shared" si="222"/>
        <v>7E-06</v>
      </c>
      <c r="P298" s="11"/>
      <c r="Q298" s="11">
        <f t="shared" si="223"/>
        <v>8E-06</v>
      </c>
      <c r="R298" s="11">
        <f t="shared" si="223"/>
        <v>9E-06</v>
      </c>
      <c r="S298" s="11">
        <f t="shared" si="223"/>
        <v>9.999999999999999E-06</v>
      </c>
      <c r="T298" s="11"/>
      <c r="U298" s="11"/>
      <c r="V298" s="11">
        <f t="shared" si="224"/>
        <v>1.1E-05</v>
      </c>
      <c r="W298" s="11">
        <f t="shared" si="224"/>
        <v>1.2E-05</v>
      </c>
      <c r="X298" s="11">
        <f t="shared" si="224"/>
        <v>1.3E-05</v>
      </c>
      <c r="Y298" s="11"/>
      <c r="Z298" s="11">
        <f t="shared" si="225"/>
        <v>1.4E-05</v>
      </c>
      <c r="AA298" s="11">
        <f t="shared" si="225"/>
        <v>1.4999999999999999E-05</v>
      </c>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row>
    <row r="299" spans="1:70" ht="12.75" hidden="1">
      <c r="A299" s="6">
        <f t="shared" si="209"/>
        <v>47</v>
      </c>
      <c r="B299" s="9">
        <f t="shared" si="211"/>
      </c>
      <c r="C299" s="30">
        <f t="shared" si="220"/>
      </c>
      <c r="D299" s="35">
        <f t="shared" si="220"/>
      </c>
      <c r="E299" s="8"/>
      <c r="F299" s="11">
        <f t="shared" si="218"/>
        <v>0</v>
      </c>
      <c r="G299" s="11"/>
      <c r="H299" s="11">
        <f t="shared" si="219"/>
        <v>2E-06</v>
      </c>
      <c r="I299" s="11"/>
      <c r="J299" s="11">
        <f t="shared" si="221"/>
        <v>3E-06</v>
      </c>
      <c r="K299" s="11">
        <f t="shared" si="221"/>
        <v>4E-06</v>
      </c>
      <c r="L299" s="11"/>
      <c r="M299" s="11">
        <f t="shared" si="222"/>
        <v>4.9999999999999996E-06</v>
      </c>
      <c r="N299" s="11">
        <f t="shared" si="222"/>
        <v>6E-06</v>
      </c>
      <c r="O299" s="11">
        <f t="shared" si="222"/>
        <v>7E-06</v>
      </c>
      <c r="P299" s="11"/>
      <c r="Q299" s="11">
        <f t="shared" si="223"/>
        <v>8E-06</v>
      </c>
      <c r="R299" s="11">
        <f t="shared" si="223"/>
        <v>9E-06</v>
      </c>
      <c r="S299" s="11">
        <f t="shared" si="223"/>
        <v>9.999999999999999E-06</v>
      </c>
      <c r="T299" s="11"/>
      <c r="U299" s="11"/>
      <c r="V299" s="11">
        <f t="shared" si="224"/>
        <v>1.1E-05</v>
      </c>
      <c r="W299" s="11">
        <f t="shared" si="224"/>
        <v>1.2E-05</v>
      </c>
      <c r="X299" s="11">
        <f t="shared" si="224"/>
        <v>1.3E-05</v>
      </c>
      <c r="Y299" s="11"/>
      <c r="Z299" s="11">
        <f t="shared" si="225"/>
        <v>1.4E-05</v>
      </c>
      <c r="AA299" s="11">
        <f t="shared" si="225"/>
        <v>1.4999999999999999E-05</v>
      </c>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row>
    <row r="300" spans="1:70" ht="12.75" hidden="1">
      <c r="A300" s="6">
        <f t="shared" si="209"/>
        <v>48</v>
      </c>
      <c r="B300" s="9">
        <f t="shared" si="211"/>
      </c>
      <c r="C300" s="30">
        <f t="shared" si="220"/>
      </c>
      <c r="D300" s="35">
        <f t="shared" si="220"/>
      </c>
      <c r="E300" s="8"/>
      <c r="F300" s="11">
        <f t="shared" si="218"/>
        <v>0</v>
      </c>
      <c r="G300" s="11"/>
      <c r="H300" s="11">
        <f t="shared" si="219"/>
        <v>2E-06</v>
      </c>
      <c r="I300" s="11"/>
      <c r="J300" s="11">
        <f t="shared" si="221"/>
        <v>3E-06</v>
      </c>
      <c r="K300" s="11">
        <f t="shared" si="221"/>
        <v>4E-06</v>
      </c>
      <c r="L300" s="11"/>
      <c r="M300" s="11">
        <f t="shared" si="222"/>
        <v>4.9999999999999996E-06</v>
      </c>
      <c r="N300" s="11">
        <f t="shared" si="222"/>
        <v>6E-06</v>
      </c>
      <c r="O300" s="11">
        <f t="shared" si="222"/>
        <v>7E-06</v>
      </c>
      <c r="P300" s="11"/>
      <c r="Q300" s="11">
        <f t="shared" si="223"/>
        <v>8E-06</v>
      </c>
      <c r="R300" s="11">
        <f t="shared" si="223"/>
        <v>9E-06</v>
      </c>
      <c r="S300" s="11">
        <f t="shared" si="223"/>
        <v>9.999999999999999E-06</v>
      </c>
      <c r="T300" s="11"/>
      <c r="U300" s="11"/>
      <c r="V300" s="11">
        <f t="shared" si="224"/>
        <v>1.1E-05</v>
      </c>
      <c r="W300" s="11">
        <f t="shared" si="224"/>
        <v>1.2E-05</v>
      </c>
      <c r="X300" s="11">
        <f t="shared" si="224"/>
        <v>1.3E-05</v>
      </c>
      <c r="Y300" s="11"/>
      <c r="Z300" s="11">
        <f t="shared" si="225"/>
        <v>1.4E-05</v>
      </c>
      <c r="AA300" s="11">
        <f t="shared" si="225"/>
        <v>1.4999999999999999E-05</v>
      </c>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c r="BM300" s="8"/>
      <c r="BN300" s="8"/>
      <c r="BO300" s="8"/>
      <c r="BP300" s="8"/>
      <c r="BQ300" s="8"/>
      <c r="BR300" s="8"/>
    </row>
    <row r="301" spans="1:70" ht="12.75" hidden="1">
      <c r="A301" s="6">
        <f t="shared" si="209"/>
        <v>49</v>
      </c>
      <c r="B301" s="9">
        <f t="shared" si="211"/>
      </c>
      <c r="C301" s="30">
        <f t="shared" si="220"/>
      </c>
      <c r="D301" s="35">
        <f t="shared" si="220"/>
      </c>
      <c r="E301" s="8"/>
      <c r="F301" s="11">
        <f t="shared" si="218"/>
        <v>0</v>
      </c>
      <c r="G301" s="11"/>
      <c r="H301" s="11">
        <f t="shared" si="219"/>
        <v>2E-06</v>
      </c>
      <c r="I301" s="11"/>
      <c r="J301" s="11">
        <f t="shared" si="221"/>
        <v>3E-06</v>
      </c>
      <c r="K301" s="11">
        <f t="shared" si="221"/>
        <v>4E-06</v>
      </c>
      <c r="L301" s="11"/>
      <c r="M301" s="11">
        <f t="shared" si="222"/>
        <v>4.9999999999999996E-06</v>
      </c>
      <c r="N301" s="11">
        <f t="shared" si="222"/>
        <v>6E-06</v>
      </c>
      <c r="O301" s="11">
        <f t="shared" si="222"/>
        <v>7E-06</v>
      </c>
      <c r="P301" s="11"/>
      <c r="Q301" s="11">
        <f t="shared" si="223"/>
        <v>8E-06</v>
      </c>
      <c r="R301" s="11">
        <f t="shared" si="223"/>
        <v>9E-06</v>
      </c>
      <c r="S301" s="11">
        <f t="shared" si="223"/>
        <v>9.999999999999999E-06</v>
      </c>
      <c r="T301" s="11"/>
      <c r="U301" s="11"/>
      <c r="V301" s="11">
        <f t="shared" si="224"/>
        <v>1.1E-05</v>
      </c>
      <c r="W301" s="11">
        <f t="shared" si="224"/>
        <v>1.2E-05</v>
      </c>
      <c r="X301" s="11">
        <f t="shared" si="224"/>
        <v>1.3E-05</v>
      </c>
      <c r="Y301" s="11"/>
      <c r="Z301" s="11">
        <f t="shared" si="225"/>
        <v>1.4E-05</v>
      </c>
      <c r="AA301" s="11">
        <f t="shared" si="225"/>
        <v>1.4999999999999999E-05</v>
      </c>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c r="BP301" s="8"/>
      <c r="BQ301" s="8"/>
      <c r="BR301" s="8"/>
    </row>
    <row r="302" spans="1:70" ht="12.75" hidden="1">
      <c r="A302" s="6">
        <f t="shared" si="209"/>
        <v>50</v>
      </c>
      <c r="B302" s="9">
        <f t="shared" si="211"/>
      </c>
      <c r="C302" s="30">
        <f t="shared" si="220"/>
      </c>
      <c r="D302" s="35">
        <f t="shared" si="220"/>
      </c>
      <c r="E302" s="8"/>
      <c r="F302" s="11">
        <f t="shared" si="218"/>
        <v>0</v>
      </c>
      <c r="G302" s="11"/>
      <c r="H302" s="11">
        <f t="shared" si="219"/>
        <v>2E-06</v>
      </c>
      <c r="I302" s="11"/>
      <c r="J302" s="11">
        <f t="shared" si="221"/>
        <v>3E-06</v>
      </c>
      <c r="K302" s="11">
        <f t="shared" si="221"/>
        <v>4E-06</v>
      </c>
      <c r="L302" s="11"/>
      <c r="M302" s="11">
        <f t="shared" si="222"/>
        <v>4.9999999999999996E-06</v>
      </c>
      <c r="N302" s="11">
        <f t="shared" si="222"/>
        <v>6E-06</v>
      </c>
      <c r="O302" s="11">
        <f t="shared" si="222"/>
        <v>7E-06</v>
      </c>
      <c r="P302" s="11"/>
      <c r="Q302" s="11">
        <f t="shared" si="223"/>
        <v>8E-06</v>
      </c>
      <c r="R302" s="11">
        <f t="shared" si="223"/>
        <v>9E-06</v>
      </c>
      <c r="S302" s="11">
        <f t="shared" si="223"/>
        <v>9.999999999999999E-06</v>
      </c>
      <c r="T302" s="11"/>
      <c r="U302" s="11"/>
      <c r="V302" s="11">
        <f t="shared" si="224"/>
        <v>1.1E-05</v>
      </c>
      <c r="W302" s="11">
        <f t="shared" si="224"/>
        <v>1.2E-05</v>
      </c>
      <c r="X302" s="11">
        <f t="shared" si="224"/>
        <v>1.3E-05</v>
      </c>
      <c r="Y302" s="11"/>
      <c r="Z302" s="11">
        <f t="shared" si="225"/>
        <v>1.4E-05</v>
      </c>
      <c r="AA302" s="11">
        <f t="shared" si="225"/>
        <v>1.4999999999999999E-05</v>
      </c>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row>
    <row r="303" spans="1:70" ht="12.75" hidden="1">
      <c r="A303" s="6">
        <f t="shared" si="209"/>
        <v>51</v>
      </c>
      <c r="B303" s="9">
        <f t="shared" si="211"/>
      </c>
      <c r="C303" s="30">
        <f t="shared" si="220"/>
      </c>
      <c r="D303" s="35">
        <f t="shared" si="220"/>
      </c>
      <c r="E303" s="8"/>
      <c r="F303" s="11">
        <f t="shared" si="218"/>
        <v>0</v>
      </c>
      <c r="G303" s="11"/>
      <c r="H303" s="11">
        <f t="shared" si="219"/>
        <v>2E-06</v>
      </c>
      <c r="I303" s="11"/>
      <c r="J303" s="11">
        <f t="shared" si="221"/>
        <v>3E-06</v>
      </c>
      <c r="K303" s="11">
        <f t="shared" si="221"/>
        <v>4E-06</v>
      </c>
      <c r="L303" s="11"/>
      <c r="M303" s="11">
        <f t="shared" si="222"/>
        <v>4.9999999999999996E-06</v>
      </c>
      <c r="N303" s="11">
        <f t="shared" si="222"/>
        <v>6E-06</v>
      </c>
      <c r="O303" s="11">
        <f t="shared" si="222"/>
        <v>7E-06</v>
      </c>
      <c r="P303" s="11"/>
      <c r="Q303" s="11">
        <f t="shared" si="223"/>
        <v>8E-06</v>
      </c>
      <c r="R303" s="11">
        <f t="shared" si="223"/>
        <v>9E-06</v>
      </c>
      <c r="S303" s="11">
        <f t="shared" si="223"/>
        <v>9.999999999999999E-06</v>
      </c>
      <c r="T303" s="11"/>
      <c r="U303" s="11"/>
      <c r="V303" s="11">
        <f t="shared" si="224"/>
        <v>1.1E-05</v>
      </c>
      <c r="W303" s="11">
        <f t="shared" si="224"/>
        <v>1.2E-05</v>
      </c>
      <c r="X303" s="11">
        <f t="shared" si="224"/>
        <v>1.3E-05</v>
      </c>
      <c r="Y303" s="11"/>
      <c r="Z303" s="11">
        <f t="shared" si="225"/>
        <v>1.4E-05</v>
      </c>
      <c r="AA303" s="11">
        <f t="shared" si="225"/>
        <v>1.4999999999999999E-05</v>
      </c>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row>
    <row r="304" spans="1:70" ht="12.75" hidden="1">
      <c r="A304" s="6">
        <f t="shared" si="209"/>
        <v>52</v>
      </c>
      <c r="B304" s="9">
        <f t="shared" si="211"/>
      </c>
      <c r="C304" s="30">
        <f t="shared" si="220"/>
      </c>
      <c r="D304" s="35">
        <f t="shared" si="220"/>
      </c>
      <c r="E304" s="8"/>
      <c r="F304" s="11">
        <f t="shared" si="218"/>
        <v>0</v>
      </c>
      <c r="G304" s="11"/>
      <c r="H304" s="11">
        <f t="shared" si="219"/>
        <v>2E-06</v>
      </c>
      <c r="I304" s="11"/>
      <c r="J304" s="11">
        <f t="shared" si="221"/>
        <v>3E-06</v>
      </c>
      <c r="K304" s="11">
        <f t="shared" si="221"/>
        <v>4E-06</v>
      </c>
      <c r="L304" s="11"/>
      <c r="M304" s="11">
        <f t="shared" si="222"/>
        <v>4.9999999999999996E-06</v>
      </c>
      <c r="N304" s="11">
        <f t="shared" si="222"/>
        <v>6E-06</v>
      </c>
      <c r="O304" s="11">
        <f t="shared" si="222"/>
        <v>7E-06</v>
      </c>
      <c r="P304" s="11"/>
      <c r="Q304" s="11">
        <f t="shared" si="223"/>
        <v>8E-06</v>
      </c>
      <c r="R304" s="11">
        <f t="shared" si="223"/>
        <v>9E-06</v>
      </c>
      <c r="S304" s="11">
        <f t="shared" si="223"/>
        <v>9.999999999999999E-06</v>
      </c>
      <c r="T304" s="11"/>
      <c r="U304" s="11"/>
      <c r="V304" s="11">
        <f t="shared" si="224"/>
        <v>1.1E-05</v>
      </c>
      <c r="W304" s="11">
        <f t="shared" si="224"/>
        <v>1.2E-05</v>
      </c>
      <c r="X304" s="11">
        <f t="shared" si="224"/>
        <v>1.3E-05</v>
      </c>
      <c r="Y304" s="11"/>
      <c r="Z304" s="11">
        <f t="shared" si="225"/>
        <v>1.4E-05</v>
      </c>
      <c r="AA304" s="11">
        <f t="shared" si="225"/>
        <v>1.4999999999999999E-05</v>
      </c>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row>
    <row r="305" spans="1:70" ht="12.75" hidden="1">
      <c r="A305" s="6">
        <f t="shared" si="209"/>
        <v>53</v>
      </c>
      <c r="B305" s="9">
        <f t="shared" si="211"/>
      </c>
      <c r="C305" s="30">
        <f t="shared" si="220"/>
      </c>
      <c r="D305" s="35">
        <f t="shared" si="220"/>
      </c>
      <c r="E305" s="8"/>
      <c r="F305" s="11">
        <f t="shared" si="218"/>
        <v>0</v>
      </c>
      <c r="G305" s="11"/>
      <c r="H305" s="11">
        <f t="shared" si="219"/>
        <v>2E-06</v>
      </c>
      <c r="I305" s="11"/>
      <c r="J305" s="11">
        <f t="shared" si="221"/>
        <v>3E-06</v>
      </c>
      <c r="K305" s="11">
        <f t="shared" si="221"/>
        <v>4E-06</v>
      </c>
      <c r="L305" s="11"/>
      <c r="M305" s="11">
        <f t="shared" si="222"/>
        <v>4.9999999999999996E-06</v>
      </c>
      <c r="N305" s="11">
        <f t="shared" si="222"/>
        <v>6E-06</v>
      </c>
      <c r="O305" s="11">
        <f t="shared" si="222"/>
        <v>7E-06</v>
      </c>
      <c r="P305" s="11"/>
      <c r="Q305" s="11">
        <f t="shared" si="223"/>
        <v>8E-06</v>
      </c>
      <c r="R305" s="11">
        <f t="shared" si="223"/>
        <v>9E-06</v>
      </c>
      <c r="S305" s="11">
        <f t="shared" si="223"/>
        <v>9.999999999999999E-06</v>
      </c>
      <c r="T305" s="11"/>
      <c r="U305" s="11"/>
      <c r="V305" s="11">
        <f t="shared" si="224"/>
        <v>1.1E-05</v>
      </c>
      <c r="W305" s="11">
        <f t="shared" si="224"/>
        <v>1.2E-05</v>
      </c>
      <c r="X305" s="11">
        <f t="shared" si="224"/>
        <v>1.3E-05</v>
      </c>
      <c r="Y305" s="11"/>
      <c r="Z305" s="11">
        <f t="shared" si="225"/>
        <v>1.4E-05</v>
      </c>
      <c r="AA305" s="11">
        <f t="shared" si="225"/>
        <v>1.4999999999999999E-05</v>
      </c>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8"/>
    </row>
    <row r="306" spans="1:70" ht="12.75" hidden="1">
      <c r="A306" s="6">
        <f t="shared" si="209"/>
        <v>54</v>
      </c>
      <c r="B306" s="9">
        <f t="shared" si="211"/>
      </c>
      <c r="C306" s="30">
        <f t="shared" si="220"/>
      </c>
      <c r="D306" s="35">
        <f t="shared" si="220"/>
      </c>
      <c r="E306" s="8"/>
      <c r="F306" s="11">
        <f t="shared" si="218"/>
        <v>0</v>
      </c>
      <c r="G306" s="11"/>
      <c r="H306" s="11">
        <f t="shared" si="219"/>
        <v>2E-06</v>
      </c>
      <c r="I306" s="11"/>
      <c r="J306" s="11">
        <f t="shared" si="221"/>
        <v>3E-06</v>
      </c>
      <c r="K306" s="11">
        <f t="shared" si="221"/>
        <v>4E-06</v>
      </c>
      <c r="L306" s="11"/>
      <c r="M306" s="11">
        <f t="shared" si="222"/>
        <v>4.9999999999999996E-06</v>
      </c>
      <c r="N306" s="11">
        <f t="shared" si="222"/>
        <v>6E-06</v>
      </c>
      <c r="O306" s="11">
        <f t="shared" si="222"/>
        <v>7E-06</v>
      </c>
      <c r="P306" s="11"/>
      <c r="Q306" s="11">
        <f t="shared" si="223"/>
        <v>8E-06</v>
      </c>
      <c r="R306" s="11">
        <f t="shared" si="223"/>
        <v>9E-06</v>
      </c>
      <c r="S306" s="11">
        <f t="shared" si="223"/>
        <v>9.999999999999999E-06</v>
      </c>
      <c r="T306" s="11"/>
      <c r="U306" s="11"/>
      <c r="V306" s="11">
        <f t="shared" si="224"/>
        <v>1.1E-05</v>
      </c>
      <c r="W306" s="11">
        <f t="shared" si="224"/>
        <v>1.2E-05</v>
      </c>
      <c r="X306" s="11">
        <f t="shared" si="224"/>
        <v>1.3E-05</v>
      </c>
      <c r="Y306" s="11"/>
      <c r="Z306" s="11">
        <f t="shared" si="225"/>
        <v>1.4E-05</v>
      </c>
      <c r="AA306" s="11">
        <f t="shared" si="225"/>
        <v>1.4999999999999999E-05</v>
      </c>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row>
    <row r="307" spans="1:70" ht="12.75" hidden="1">
      <c r="A307" s="6">
        <f t="shared" si="209"/>
        <v>55</v>
      </c>
      <c r="B307" s="9">
        <f t="shared" si="211"/>
      </c>
      <c r="C307" s="30">
        <f t="shared" si="220"/>
      </c>
      <c r="D307" s="35">
        <f t="shared" si="220"/>
      </c>
      <c r="E307" s="8"/>
      <c r="F307" s="11">
        <f t="shared" si="218"/>
        <v>0</v>
      </c>
      <c r="G307" s="11"/>
      <c r="H307" s="11">
        <f t="shared" si="219"/>
        <v>2E-06</v>
      </c>
      <c r="I307" s="11"/>
      <c r="J307" s="11">
        <f t="shared" si="221"/>
        <v>3E-06</v>
      </c>
      <c r="K307" s="11">
        <f t="shared" si="221"/>
        <v>4E-06</v>
      </c>
      <c r="L307" s="11"/>
      <c r="M307" s="11">
        <f t="shared" si="222"/>
        <v>4.9999999999999996E-06</v>
      </c>
      <c r="N307" s="11">
        <f t="shared" si="222"/>
        <v>6E-06</v>
      </c>
      <c r="O307" s="11">
        <f t="shared" si="222"/>
        <v>7E-06</v>
      </c>
      <c r="P307" s="11"/>
      <c r="Q307" s="11">
        <f t="shared" si="223"/>
        <v>8E-06</v>
      </c>
      <c r="R307" s="11">
        <f t="shared" si="223"/>
        <v>9E-06</v>
      </c>
      <c r="S307" s="11">
        <f t="shared" si="223"/>
        <v>9.999999999999999E-06</v>
      </c>
      <c r="T307" s="11"/>
      <c r="U307" s="11"/>
      <c r="V307" s="11">
        <f t="shared" si="224"/>
        <v>1.1E-05</v>
      </c>
      <c r="W307" s="11">
        <f t="shared" si="224"/>
        <v>1.2E-05</v>
      </c>
      <c r="X307" s="11">
        <f t="shared" si="224"/>
        <v>1.3E-05</v>
      </c>
      <c r="Y307" s="11"/>
      <c r="Z307" s="11">
        <f t="shared" si="225"/>
        <v>1.4E-05</v>
      </c>
      <c r="AA307" s="11">
        <f t="shared" si="225"/>
        <v>1.4999999999999999E-05</v>
      </c>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row>
    <row r="308" spans="1:70" ht="12.75" hidden="1">
      <c r="A308" s="6">
        <f t="shared" si="209"/>
        <v>56</v>
      </c>
      <c r="B308" s="9">
        <f t="shared" si="211"/>
      </c>
      <c r="C308" s="30">
        <f aca="true" t="shared" si="226" ref="C308:D325">IF(C68&gt;0,C68,"")</f>
      </c>
      <c r="D308" s="35">
        <f t="shared" si="226"/>
      </c>
      <c r="E308" s="8"/>
      <c r="F308" s="11">
        <f t="shared" si="218"/>
        <v>0</v>
      </c>
      <c r="G308" s="11"/>
      <c r="H308" s="11">
        <f t="shared" si="219"/>
        <v>2E-06</v>
      </c>
      <c r="I308" s="11"/>
      <c r="J308" s="11">
        <f t="shared" si="221"/>
        <v>3E-06</v>
      </c>
      <c r="K308" s="11">
        <f t="shared" si="221"/>
        <v>4E-06</v>
      </c>
      <c r="L308" s="11"/>
      <c r="M308" s="11">
        <f t="shared" si="222"/>
        <v>4.9999999999999996E-06</v>
      </c>
      <c r="N308" s="11">
        <f t="shared" si="222"/>
        <v>6E-06</v>
      </c>
      <c r="O308" s="11">
        <f t="shared" si="222"/>
        <v>7E-06</v>
      </c>
      <c r="P308" s="11"/>
      <c r="Q308" s="11">
        <f t="shared" si="223"/>
        <v>8E-06</v>
      </c>
      <c r="R308" s="11">
        <f t="shared" si="223"/>
        <v>9E-06</v>
      </c>
      <c r="S308" s="11">
        <f t="shared" si="223"/>
        <v>9.999999999999999E-06</v>
      </c>
      <c r="T308" s="11"/>
      <c r="U308" s="11"/>
      <c r="V308" s="11">
        <f t="shared" si="224"/>
        <v>1.1E-05</v>
      </c>
      <c r="W308" s="11">
        <f t="shared" si="224"/>
        <v>1.2E-05</v>
      </c>
      <c r="X308" s="11">
        <f t="shared" si="224"/>
        <v>1.3E-05</v>
      </c>
      <c r="Y308" s="11"/>
      <c r="Z308" s="11">
        <f t="shared" si="225"/>
        <v>1.4E-05</v>
      </c>
      <c r="AA308" s="11">
        <f t="shared" si="225"/>
        <v>1.4999999999999999E-05</v>
      </c>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row>
    <row r="309" spans="1:70" ht="12.75" hidden="1">
      <c r="A309" s="6">
        <f t="shared" si="209"/>
        <v>57</v>
      </c>
      <c r="B309" s="9">
        <f t="shared" si="211"/>
      </c>
      <c r="C309" s="30">
        <f t="shared" si="226"/>
      </c>
      <c r="D309" s="35">
        <f t="shared" si="226"/>
      </c>
      <c r="E309" s="8"/>
      <c r="F309" s="11">
        <f t="shared" si="218"/>
        <v>0</v>
      </c>
      <c r="G309" s="11"/>
      <c r="H309" s="11">
        <f t="shared" si="219"/>
        <v>2E-06</v>
      </c>
      <c r="I309" s="11"/>
      <c r="J309" s="11">
        <f t="shared" si="221"/>
        <v>3E-06</v>
      </c>
      <c r="K309" s="11">
        <f t="shared" si="221"/>
        <v>4E-06</v>
      </c>
      <c r="L309" s="11"/>
      <c r="M309" s="11">
        <f t="shared" si="222"/>
        <v>4.9999999999999996E-06</v>
      </c>
      <c r="N309" s="11">
        <f t="shared" si="222"/>
        <v>6E-06</v>
      </c>
      <c r="O309" s="11">
        <f t="shared" si="222"/>
        <v>7E-06</v>
      </c>
      <c r="P309" s="11"/>
      <c r="Q309" s="11">
        <f t="shared" si="223"/>
        <v>8E-06</v>
      </c>
      <c r="R309" s="11">
        <f t="shared" si="223"/>
        <v>9E-06</v>
      </c>
      <c r="S309" s="11">
        <f t="shared" si="223"/>
        <v>9.999999999999999E-06</v>
      </c>
      <c r="T309" s="11"/>
      <c r="U309" s="11"/>
      <c r="V309" s="11">
        <f t="shared" si="224"/>
        <v>1.1E-05</v>
      </c>
      <c r="W309" s="11">
        <f t="shared" si="224"/>
        <v>1.2E-05</v>
      </c>
      <c r="X309" s="11">
        <f t="shared" si="224"/>
        <v>1.3E-05</v>
      </c>
      <c r="Y309" s="11"/>
      <c r="Z309" s="11">
        <f t="shared" si="225"/>
        <v>1.4E-05</v>
      </c>
      <c r="AA309" s="11">
        <f t="shared" si="225"/>
        <v>1.4999999999999999E-05</v>
      </c>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row>
    <row r="310" spans="1:70" ht="12.75" hidden="1">
      <c r="A310" s="6">
        <f t="shared" si="209"/>
        <v>58</v>
      </c>
      <c r="B310" s="9">
        <f t="shared" si="211"/>
      </c>
      <c r="C310" s="30">
        <f t="shared" si="226"/>
      </c>
      <c r="D310" s="35">
        <f t="shared" si="226"/>
      </c>
      <c r="E310" s="8"/>
      <c r="F310" s="11">
        <f t="shared" si="218"/>
        <v>0</v>
      </c>
      <c r="G310" s="11"/>
      <c r="H310" s="11">
        <f t="shared" si="219"/>
        <v>2E-06</v>
      </c>
      <c r="I310" s="11"/>
      <c r="J310" s="11">
        <f t="shared" si="221"/>
        <v>3E-06</v>
      </c>
      <c r="K310" s="11">
        <f t="shared" si="221"/>
        <v>4E-06</v>
      </c>
      <c r="L310" s="11"/>
      <c r="M310" s="11">
        <f t="shared" si="222"/>
        <v>4.9999999999999996E-06</v>
      </c>
      <c r="N310" s="11">
        <f t="shared" si="222"/>
        <v>6E-06</v>
      </c>
      <c r="O310" s="11">
        <f t="shared" si="222"/>
        <v>7E-06</v>
      </c>
      <c r="P310" s="11"/>
      <c r="Q310" s="11">
        <f t="shared" si="223"/>
        <v>8E-06</v>
      </c>
      <c r="R310" s="11">
        <f t="shared" si="223"/>
        <v>9E-06</v>
      </c>
      <c r="S310" s="11">
        <f t="shared" si="223"/>
        <v>9.999999999999999E-06</v>
      </c>
      <c r="T310" s="11"/>
      <c r="U310" s="11"/>
      <c r="V310" s="11">
        <f t="shared" si="224"/>
        <v>1.1E-05</v>
      </c>
      <c r="W310" s="11">
        <f t="shared" si="224"/>
        <v>1.2E-05</v>
      </c>
      <c r="X310" s="11">
        <f t="shared" si="224"/>
        <v>1.3E-05</v>
      </c>
      <c r="Y310" s="11"/>
      <c r="Z310" s="11">
        <f t="shared" si="225"/>
        <v>1.4E-05</v>
      </c>
      <c r="AA310" s="11">
        <f t="shared" si="225"/>
        <v>1.4999999999999999E-05</v>
      </c>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row>
    <row r="311" spans="1:70" ht="12.75" hidden="1">
      <c r="A311" s="6">
        <f t="shared" si="209"/>
        <v>59</v>
      </c>
      <c r="B311" s="9">
        <f t="shared" si="211"/>
      </c>
      <c r="C311" s="30">
        <f t="shared" si="226"/>
      </c>
      <c r="D311" s="35">
        <f t="shared" si="226"/>
      </c>
      <c r="E311" s="8"/>
      <c r="F311" s="11">
        <f t="shared" si="218"/>
        <v>0</v>
      </c>
      <c r="G311" s="11"/>
      <c r="H311" s="11">
        <f t="shared" si="219"/>
        <v>2E-06</v>
      </c>
      <c r="I311" s="11"/>
      <c r="J311" s="11">
        <f t="shared" si="221"/>
        <v>3E-06</v>
      </c>
      <c r="K311" s="11">
        <f t="shared" si="221"/>
        <v>4E-06</v>
      </c>
      <c r="L311" s="11"/>
      <c r="M311" s="11">
        <f t="shared" si="222"/>
        <v>4.9999999999999996E-06</v>
      </c>
      <c r="N311" s="11">
        <f t="shared" si="222"/>
        <v>6E-06</v>
      </c>
      <c r="O311" s="11">
        <f t="shared" si="222"/>
        <v>7E-06</v>
      </c>
      <c r="P311" s="11"/>
      <c r="Q311" s="11">
        <f t="shared" si="223"/>
        <v>8E-06</v>
      </c>
      <c r="R311" s="11">
        <f t="shared" si="223"/>
        <v>9E-06</v>
      </c>
      <c r="S311" s="11">
        <f t="shared" si="223"/>
        <v>9.999999999999999E-06</v>
      </c>
      <c r="T311" s="11"/>
      <c r="U311" s="11"/>
      <c r="V311" s="11">
        <f t="shared" si="224"/>
        <v>1.1E-05</v>
      </c>
      <c r="W311" s="11">
        <f t="shared" si="224"/>
        <v>1.2E-05</v>
      </c>
      <c r="X311" s="11">
        <f t="shared" si="224"/>
        <v>1.3E-05</v>
      </c>
      <c r="Y311" s="11"/>
      <c r="Z311" s="11">
        <f t="shared" si="225"/>
        <v>1.4E-05</v>
      </c>
      <c r="AA311" s="11">
        <f t="shared" si="225"/>
        <v>1.4999999999999999E-05</v>
      </c>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row>
    <row r="312" spans="1:70" ht="12.75" hidden="1">
      <c r="A312" s="6">
        <f t="shared" si="209"/>
        <v>60</v>
      </c>
      <c r="B312" s="9">
        <f t="shared" si="211"/>
      </c>
      <c r="C312" s="30">
        <f t="shared" si="226"/>
      </c>
      <c r="D312" s="35">
        <f t="shared" si="226"/>
      </c>
      <c r="E312" s="8"/>
      <c r="F312" s="11">
        <f t="shared" si="218"/>
        <v>0</v>
      </c>
      <c r="G312" s="11"/>
      <c r="H312" s="11">
        <f t="shared" si="219"/>
        <v>2E-06</v>
      </c>
      <c r="I312" s="11"/>
      <c r="J312" s="11">
        <f t="shared" si="221"/>
        <v>3E-06</v>
      </c>
      <c r="K312" s="11">
        <f t="shared" si="221"/>
        <v>4E-06</v>
      </c>
      <c r="L312" s="11"/>
      <c r="M312" s="11">
        <f t="shared" si="222"/>
        <v>4.9999999999999996E-06</v>
      </c>
      <c r="N312" s="11">
        <f t="shared" si="222"/>
        <v>6E-06</v>
      </c>
      <c r="O312" s="11">
        <f t="shared" si="222"/>
        <v>7E-06</v>
      </c>
      <c r="P312" s="11"/>
      <c r="Q312" s="11">
        <f t="shared" si="223"/>
        <v>8E-06</v>
      </c>
      <c r="R312" s="11">
        <f t="shared" si="223"/>
        <v>9E-06</v>
      </c>
      <c r="S312" s="11">
        <f t="shared" si="223"/>
        <v>9.999999999999999E-06</v>
      </c>
      <c r="T312" s="11"/>
      <c r="U312" s="11"/>
      <c r="V312" s="11">
        <f t="shared" si="224"/>
        <v>1.1E-05</v>
      </c>
      <c r="W312" s="11">
        <f t="shared" si="224"/>
        <v>1.2E-05</v>
      </c>
      <c r="X312" s="11">
        <f t="shared" si="224"/>
        <v>1.3E-05</v>
      </c>
      <c r="Y312" s="11"/>
      <c r="Z312" s="11">
        <f t="shared" si="225"/>
        <v>1.4E-05</v>
      </c>
      <c r="AA312" s="11">
        <f t="shared" si="225"/>
        <v>1.4999999999999999E-05</v>
      </c>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row>
    <row r="313" spans="1:70" ht="12.75" hidden="1">
      <c r="A313" s="6">
        <f t="shared" si="209"/>
        <v>61</v>
      </c>
      <c r="B313" s="9">
        <f t="shared" si="211"/>
      </c>
      <c r="C313" s="30">
        <f t="shared" si="226"/>
      </c>
      <c r="D313" s="35">
        <f t="shared" si="226"/>
      </c>
      <c r="E313" s="8"/>
      <c r="F313" s="11">
        <f t="shared" si="218"/>
        <v>0</v>
      </c>
      <c r="G313" s="11"/>
      <c r="H313" s="11">
        <f t="shared" si="219"/>
        <v>2E-06</v>
      </c>
      <c r="I313" s="11"/>
      <c r="J313" s="11">
        <f aca="true" t="shared" si="227" ref="J313:K327">IF(J235&lt;($F$251-($H$251-1)),J156,0)</f>
        <v>3E-06</v>
      </c>
      <c r="K313" s="11">
        <f t="shared" si="227"/>
        <v>4E-06</v>
      </c>
      <c r="L313" s="11"/>
      <c r="M313" s="11">
        <f aca="true" t="shared" si="228" ref="M313:O327">IF(M235&lt;($F$251-($H$251-1)),M156,0)</f>
        <v>4.9999999999999996E-06</v>
      </c>
      <c r="N313" s="11">
        <f t="shared" si="228"/>
        <v>6E-06</v>
      </c>
      <c r="O313" s="11">
        <f t="shared" si="228"/>
        <v>7E-06</v>
      </c>
      <c r="P313" s="11"/>
      <c r="Q313" s="11">
        <f aca="true" t="shared" si="229" ref="Q313:S327">IF(Q235&lt;($F$251-($H$251-1)),Q156,0)</f>
        <v>8E-06</v>
      </c>
      <c r="R313" s="11">
        <f t="shared" si="229"/>
        <v>9E-06</v>
      </c>
      <c r="S313" s="11">
        <f t="shared" si="229"/>
        <v>9.999999999999999E-06</v>
      </c>
      <c r="T313" s="11"/>
      <c r="U313" s="11"/>
      <c r="V313" s="11">
        <f aca="true" t="shared" si="230" ref="V313:X327">IF(V235&lt;($F$251-($H$251-1)),V156,0)</f>
        <v>1.1E-05</v>
      </c>
      <c r="W313" s="11">
        <f t="shared" si="230"/>
        <v>1.2E-05</v>
      </c>
      <c r="X313" s="11">
        <f t="shared" si="230"/>
        <v>1.3E-05</v>
      </c>
      <c r="Y313" s="11"/>
      <c r="Z313" s="11">
        <f aca="true" t="shared" si="231" ref="Z313:AA327">IF(Z235&lt;($F$251-($H$251-1)),Z156,0)</f>
        <v>1.4E-05</v>
      </c>
      <c r="AA313" s="11">
        <f t="shared" si="231"/>
        <v>1.4999999999999999E-05</v>
      </c>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row>
    <row r="314" spans="1:70" ht="12.75" hidden="1">
      <c r="A314" s="6">
        <f t="shared" si="209"/>
        <v>62</v>
      </c>
      <c r="B314" s="9">
        <f t="shared" si="211"/>
      </c>
      <c r="C314" s="30">
        <f t="shared" si="226"/>
      </c>
      <c r="D314" s="35">
        <f t="shared" si="226"/>
      </c>
      <c r="E314" s="8"/>
      <c r="F314" s="11">
        <f t="shared" si="218"/>
        <v>0</v>
      </c>
      <c r="G314" s="11"/>
      <c r="H314" s="11">
        <f t="shared" si="219"/>
        <v>2E-06</v>
      </c>
      <c r="I314" s="11"/>
      <c r="J314" s="11">
        <f t="shared" si="227"/>
        <v>3E-06</v>
      </c>
      <c r="K314" s="11">
        <f t="shared" si="227"/>
        <v>4E-06</v>
      </c>
      <c r="L314" s="11"/>
      <c r="M314" s="11">
        <f t="shared" si="228"/>
        <v>4.9999999999999996E-06</v>
      </c>
      <c r="N314" s="11">
        <f t="shared" si="228"/>
        <v>6E-06</v>
      </c>
      <c r="O314" s="11">
        <f t="shared" si="228"/>
        <v>7E-06</v>
      </c>
      <c r="P314" s="11"/>
      <c r="Q314" s="11">
        <f t="shared" si="229"/>
        <v>8E-06</v>
      </c>
      <c r="R314" s="11">
        <f t="shared" si="229"/>
        <v>9E-06</v>
      </c>
      <c r="S314" s="11">
        <f t="shared" si="229"/>
        <v>9.999999999999999E-06</v>
      </c>
      <c r="T314" s="11"/>
      <c r="U314" s="11"/>
      <c r="V314" s="11">
        <f t="shared" si="230"/>
        <v>1.1E-05</v>
      </c>
      <c r="W314" s="11">
        <f t="shared" si="230"/>
        <v>1.2E-05</v>
      </c>
      <c r="X314" s="11">
        <f t="shared" si="230"/>
        <v>1.3E-05</v>
      </c>
      <c r="Y314" s="11"/>
      <c r="Z314" s="11">
        <f t="shared" si="231"/>
        <v>1.4E-05</v>
      </c>
      <c r="AA314" s="11">
        <f t="shared" si="231"/>
        <v>1.4999999999999999E-05</v>
      </c>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row>
    <row r="315" spans="1:70" ht="12.75" hidden="1">
      <c r="A315" s="6">
        <f t="shared" si="209"/>
        <v>63</v>
      </c>
      <c r="B315" s="9">
        <f t="shared" si="211"/>
      </c>
      <c r="C315" s="30">
        <f t="shared" si="226"/>
      </c>
      <c r="D315" s="35">
        <f t="shared" si="226"/>
      </c>
      <c r="E315" s="8"/>
      <c r="F315" s="11">
        <f t="shared" si="218"/>
        <v>0</v>
      </c>
      <c r="G315" s="11"/>
      <c r="H315" s="11">
        <f t="shared" si="219"/>
        <v>2E-06</v>
      </c>
      <c r="I315" s="11"/>
      <c r="J315" s="11">
        <f t="shared" si="227"/>
        <v>3E-06</v>
      </c>
      <c r="K315" s="11">
        <f t="shared" si="227"/>
        <v>4E-06</v>
      </c>
      <c r="L315" s="11"/>
      <c r="M315" s="11">
        <f t="shared" si="228"/>
        <v>4.9999999999999996E-06</v>
      </c>
      <c r="N315" s="11">
        <f t="shared" si="228"/>
        <v>6E-06</v>
      </c>
      <c r="O315" s="11">
        <f t="shared" si="228"/>
        <v>7E-06</v>
      </c>
      <c r="P315" s="11"/>
      <c r="Q315" s="11">
        <f t="shared" si="229"/>
        <v>8E-06</v>
      </c>
      <c r="R315" s="11">
        <f t="shared" si="229"/>
        <v>9E-06</v>
      </c>
      <c r="S315" s="11">
        <f t="shared" si="229"/>
        <v>9.999999999999999E-06</v>
      </c>
      <c r="T315" s="11"/>
      <c r="U315" s="11"/>
      <c r="V315" s="11">
        <f t="shared" si="230"/>
        <v>1.1E-05</v>
      </c>
      <c r="W315" s="11">
        <f t="shared" si="230"/>
        <v>1.2E-05</v>
      </c>
      <c r="X315" s="11">
        <f t="shared" si="230"/>
        <v>1.3E-05</v>
      </c>
      <c r="Y315" s="11"/>
      <c r="Z315" s="11">
        <f t="shared" si="231"/>
        <v>1.4E-05</v>
      </c>
      <c r="AA315" s="11">
        <f t="shared" si="231"/>
        <v>1.4999999999999999E-05</v>
      </c>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row>
    <row r="316" spans="1:70" ht="12.75" hidden="1">
      <c r="A316" s="6">
        <f t="shared" si="209"/>
        <v>64</v>
      </c>
      <c r="B316" s="9">
        <f t="shared" si="211"/>
      </c>
      <c r="C316" s="30">
        <f t="shared" si="226"/>
      </c>
      <c r="D316" s="35">
        <f t="shared" si="226"/>
      </c>
      <c r="E316" s="8"/>
      <c r="F316" s="11">
        <f t="shared" si="218"/>
        <v>0</v>
      </c>
      <c r="G316" s="11"/>
      <c r="H316" s="11">
        <f t="shared" si="219"/>
        <v>2E-06</v>
      </c>
      <c r="I316" s="11"/>
      <c r="J316" s="11">
        <f t="shared" si="227"/>
        <v>3E-06</v>
      </c>
      <c r="K316" s="11">
        <f t="shared" si="227"/>
        <v>4E-06</v>
      </c>
      <c r="L316" s="11"/>
      <c r="M316" s="11">
        <f t="shared" si="228"/>
        <v>4.9999999999999996E-06</v>
      </c>
      <c r="N316" s="11">
        <f t="shared" si="228"/>
        <v>6E-06</v>
      </c>
      <c r="O316" s="11">
        <f t="shared" si="228"/>
        <v>7E-06</v>
      </c>
      <c r="P316" s="11"/>
      <c r="Q316" s="11">
        <f t="shared" si="229"/>
        <v>8E-06</v>
      </c>
      <c r="R316" s="11">
        <f t="shared" si="229"/>
        <v>9E-06</v>
      </c>
      <c r="S316" s="11">
        <f t="shared" si="229"/>
        <v>9.999999999999999E-06</v>
      </c>
      <c r="T316" s="11"/>
      <c r="U316" s="11"/>
      <c r="V316" s="11">
        <f t="shared" si="230"/>
        <v>1.1E-05</v>
      </c>
      <c r="W316" s="11">
        <f t="shared" si="230"/>
        <v>1.2E-05</v>
      </c>
      <c r="X316" s="11">
        <f t="shared" si="230"/>
        <v>1.3E-05</v>
      </c>
      <c r="Y316" s="11"/>
      <c r="Z316" s="11">
        <f t="shared" si="231"/>
        <v>1.4E-05</v>
      </c>
      <c r="AA316" s="11">
        <f t="shared" si="231"/>
        <v>1.4999999999999999E-05</v>
      </c>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row>
    <row r="317" spans="1:70" ht="12.75" hidden="1">
      <c r="A317" s="6">
        <f t="shared" si="209"/>
        <v>65</v>
      </c>
      <c r="B317" s="9">
        <f t="shared" si="211"/>
      </c>
      <c r="C317" s="30">
        <f t="shared" si="226"/>
      </c>
      <c r="D317" s="35">
        <f t="shared" si="226"/>
      </c>
      <c r="E317" s="8"/>
      <c r="F317" s="11">
        <f aca="true" t="shared" si="232" ref="F317:F327">IF(F239&lt;($F$251-($H$251-1)),F160,0)</f>
        <v>0</v>
      </c>
      <c r="G317" s="11"/>
      <c r="H317" s="11">
        <f aca="true" t="shared" si="233" ref="H317:H327">IF(H239&lt;($F$251-($H$251-1)),H160,0)</f>
        <v>2E-06</v>
      </c>
      <c r="I317" s="11"/>
      <c r="J317" s="11">
        <f t="shared" si="227"/>
        <v>3E-06</v>
      </c>
      <c r="K317" s="11">
        <f t="shared" si="227"/>
        <v>4E-06</v>
      </c>
      <c r="L317" s="11"/>
      <c r="M317" s="11">
        <f t="shared" si="228"/>
        <v>4.9999999999999996E-06</v>
      </c>
      <c r="N317" s="11">
        <f t="shared" si="228"/>
        <v>6E-06</v>
      </c>
      <c r="O317" s="11">
        <f t="shared" si="228"/>
        <v>7E-06</v>
      </c>
      <c r="P317" s="11"/>
      <c r="Q317" s="11">
        <f t="shared" si="229"/>
        <v>8E-06</v>
      </c>
      <c r="R317" s="11">
        <f t="shared" si="229"/>
        <v>9E-06</v>
      </c>
      <c r="S317" s="11">
        <f t="shared" si="229"/>
        <v>9.999999999999999E-06</v>
      </c>
      <c r="T317" s="11"/>
      <c r="U317" s="11"/>
      <c r="V317" s="11">
        <f t="shared" si="230"/>
        <v>1.1E-05</v>
      </c>
      <c r="W317" s="11">
        <f t="shared" si="230"/>
        <v>1.2E-05</v>
      </c>
      <c r="X317" s="11">
        <f t="shared" si="230"/>
        <v>1.3E-05</v>
      </c>
      <c r="Y317" s="11"/>
      <c r="Z317" s="11">
        <f t="shared" si="231"/>
        <v>1.4E-05</v>
      </c>
      <c r="AA317" s="11">
        <f t="shared" si="231"/>
        <v>1.4999999999999999E-05</v>
      </c>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row>
    <row r="318" spans="1:70" ht="12.75" hidden="1">
      <c r="A318" s="6">
        <f aca="true" t="shared" si="234" ref="A318:A327">A78</f>
        <v>66</v>
      </c>
      <c r="B318" s="9">
        <f t="shared" si="211"/>
      </c>
      <c r="C318" s="30">
        <f t="shared" si="226"/>
      </c>
      <c r="D318" s="35">
        <f t="shared" si="226"/>
      </c>
      <c r="E318" s="8"/>
      <c r="F318" s="11">
        <f t="shared" si="232"/>
        <v>0</v>
      </c>
      <c r="G318" s="11"/>
      <c r="H318" s="11">
        <f t="shared" si="233"/>
        <v>2E-06</v>
      </c>
      <c r="I318" s="11"/>
      <c r="J318" s="11">
        <f t="shared" si="227"/>
        <v>3E-06</v>
      </c>
      <c r="K318" s="11">
        <f t="shared" si="227"/>
        <v>4E-06</v>
      </c>
      <c r="L318" s="11"/>
      <c r="M318" s="11">
        <f t="shared" si="228"/>
        <v>4.9999999999999996E-06</v>
      </c>
      <c r="N318" s="11">
        <f t="shared" si="228"/>
        <v>6E-06</v>
      </c>
      <c r="O318" s="11">
        <f t="shared" si="228"/>
        <v>7E-06</v>
      </c>
      <c r="P318" s="11"/>
      <c r="Q318" s="11">
        <f t="shared" si="229"/>
        <v>8E-06</v>
      </c>
      <c r="R318" s="11">
        <f t="shared" si="229"/>
        <v>9E-06</v>
      </c>
      <c r="S318" s="11">
        <f t="shared" si="229"/>
        <v>9.999999999999999E-06</v>
      </c>
      <c r="T318" s="11"/>
      <c r="U318" s="11"/>
      <c r="V318" s="11">
        <f t="shared" si="230"/>
        <v>1.1E-05</v>
      </c>
      <c r="W318" s="11">
        <f t="shared" si="230"/>
        <v>1.2E-05</v>
      </c>
      <c r="X318" s="11">
        <f t="shared" si="230"/>
        <v>1.3E-05</v>
      </c>
      <c r="Y318" s="11"/>
      <c r="Z318" s="11">
        <f t="shared" si="231"/>
        <v>1.4E-05</v>
      </c>
      <c r="AA318" s="11">
        <f t="shared" si="231"/>
        <v>1.4999999999999999E-05</v>
      </c>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row>
    <row r="319" spans="1:70" ht="12.75" hidden="1">
      <c r="A319" s="6">
        <f t="shared" si="234"/>
        <v>67</v>
      </c>
      <c r="B319" s="9">
        <f aca="true" t="shared" si="235" ref="B319:B327">IF(B78&gt;0,B78,"")</f>
      </c>
      <c r="C319" s="30">
        <f t="shared" si="226"/>
      </c>
      <c r="D319" s="35">
        <f t="shared" si="226"/>
      </c>
      <c r="E319" s="8"/>
      <c r="F319" s="11">
        <f t="shared" si="232"/>
        <v>0</v>
      </c>
      <c r="G319" s="11"/>
      <c r="H319" s="11">
        <f t="shared" si="233"/>
        <v>2E-06</v>
      </c>
      <c r="I319" s="11"/>
      <c r="J319" s="11">
        <f t="shared" si="227"/>
        <v>3E-06</v>
      </c>
      <c r="K319" s="11">
        <f t="shared" si="227"/>
        <v>4E-06</v>
      </c>
      <c r="L319" s="11"/>
      <c r="M319" s="11">
        <f t="shared" si="228"/>
        <v>4.9999999999999996E-06</v>
      </c>
      <c r="N319" s="11">
        <f t="shared" si="228"/>
        <v>6E-06</v>
      </c>
      <c r="O319" s="11">
        <f t="shared" si="228"/>
        <v>7E-06</v>
      </c>
      <c r="P319" s="11"/>
      <c r="Q319" s="11">
        <f t="shared" si="229"/>
        <v>8E-06</v>
      </c>
      <c r="R319" s="11">
        <f t="shared" si="229"/>
        <v>9E-06</v>
      </c>
      <c r="S319" s="11">
        <f t="shared" si="229"/>
        <v>9.999999999999999E-06</v>
      </c>
      <c r="T319" s="11"/>
      <c r="U319" s="11"/>
      <c r="V319" s="11">
        <f t="shared" si="230"/>
        <v>1.1E-05</v>
      </c>
      <c r="W319" s="11">
        <f t="shared" si="230"/>
        <v>1.2E-05</v>
      </c>
      <c r="X319" s="11">
        <f t="shared" si="230"/>
        <v>1.3E-05</v>
      </c>
      <c r="Y319" s="11"/>
      <c r="Z319" s="11">
        <f t="shared" si="231"/>
        <v>1.4E-05</v>
      </c>
      <c r="AA319" s="11">
        <f t="shared" si="231"/>
        <v>1.4999999999999999E-05</v>
      </c>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row>
    <row r="320" spans="1:70" ht="12.75" hidden="1">
      <c r="A320" s="6">
        <f t="shared" si="234"/>
        <v>68</v>
      </c>
      <c r="B320" s="9">
        <f t="shared" si="235"/>
      </c>
      <c r="C320" s="30">
        <f t="shared" si="226"/>
      </c>
      <c r="D320" s="35">
        <f t="shared" si="226"/>
      </c>
      <c r="E320" s="8"/>
      <c r="F320" s="11">
        <f t="shared" si="232"/>
        <v>0</v>
      </c>
      <c r="G320" s="11"/>
      <c r="H320" s="11">
        <f t="shared" si="233"/>
        <v>2E-06</v>
      </c>
      <c r="I320" s="11"/>
      <c r="J320" s="11">
        <f t="shared" si="227"/>
        <v>3E-06</v>
      </c>
      <c r="K320" s="11">
        <f t="shared" si="227"/>
        <v>4E-06</v>
      </c>
      <c r="L320" s="11"/>
      <c r="M320" s="11">
        <f t="shared" si="228"/>
        <v>4.9999999999999996E-06</v>
      </c>
      <c r="N320" s="11">
        <f t="shared" si="228"/>
        <v>6E-06</v>
      </c>
      <c r="O320" s="11">
        <f t="shared" si="228"/>
        <v>7E-06</v>
      </c>
      <c r="P320" s="11"/>
      <c r="Q320" s="11">
        <f t="shared" si="229"/>
        <v>8E-06</v>
      </c>
      <c r="R320" s="11">
        <f t="shared" si="229"/>
        <v>9E-06</v>
      </c>
      <c r="S320" s="11">
        <f t="shared" si="229"/>
        <v>9.999999999999999E-06</v>
      </c>
      <c r="T320" s="11"/>
      <c r="U320" s="11"/>
      <c r="V320" s="11">
        <f t="shared" si="230"/>
        <v>1.1E-05</v>
      </c>
      <c r="W320" s="11">
        <f t="shared" si="230"/>
        <v>1.2E-05</v>
      </c>
      <c r="X320" s="11">
        <f t="shared" si="230"/>
        <v>1.3E-05</v>
      </c>
      <c r="Y320" s="11"/>
      <c r="Z320" s="11">
        <f t="shared" si="231"/>
        <v>1.4E-05</v>
      </c>
      <c r="AA320" s="11">
        <f t="shared" si="231"/>
        <v>1.4999999999999999E-05</v>
      </c>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row>
    <row r="321" spans="1:70" ht="12.75" hidden="1">
      <c r="A321" s="6">
        <f t="shared" si="234"/>
        <v>69</v>
      </c>
      <c r="B321" s="9">
        <f t="shared" si="235"/>
      </c>
      <c r="C321" s="30">
        <f t="shared" si="226"/>
      </c>
      <c r="D321" s="35">
        <f t="shared" si="226"/>
      </c>
      <c r="E321" s="8"/>
      <c r="F321" s="11">
        <f t="shared" si="232"/>
        <v>0</v>
      </c>
      <c r="G321" s="11"/>
      <c r="H321" s="11">
        <f t="shared" si="233"/>
        <v>2E-06</v>
      </c>
      <c r="I321" s="11"/>
      <c r="J321" s="11">
        <f t="shared" si="227"/>
        <v>3E-06</v>
      </c>
      <c r="K321" s="11">
        <f t="shared" si="227"/>
        <v>4E-06</v>
      </c>
      <c r="L321" s="11"/>
      <c r="M321" s="11">
        <f t="shared" si="228"/>
        <v>4.9999999999999996E-06</v>
      </c>
      <c r="N321" s="11">
        <f t="shared" si="228"/>
        <v>6E-06</v>
      </c>
      <c r="O321" s="11">
        <f t="shared" si="228"/>
        <v>7E-06</v>
      </c>
      <c r="P321" s="11"/>
      <c r="Q321" s="11">
        <f t="shared" si="229"/>
        <v>8E-06</v>
      </c>
      <c r="R321" s="11">
        <f t="shared" si="229"/>
        <v>9E-06</v>
      </c>
      <c r="S321" s="11">
        <f t="shared" si="229"/>
        <v>9.999999999999999E-06</v>
      </c>
      <c r="T321" s="11"/>
      <c r="U321" s="11"/>
      <c r="V321" s="11">
        <f t="shared" si="230"/>
        <v>1.1E-05</v>
      </c>
      <c r="W321" s="11">
        <f t="shared" si="230"/>
        <v>1.2E-05</v>
      </c>
      <c r="X321" s="11">
        <f t="shared" si="230"/>
        <v>1.3E-05</v>
      </c>
      <c r="Y321" s="11"/>
      <c r="Z321" s="11">
        <f t="shared" si="231"/>
        <v>1.4E-05</v>
      </c>
      <c r="AA321" s="11">
        <f t="shared" si="231"/>
        <v>1.4999999999999999E-05</v>
      </c>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row>
    <row r="322" spans="1:70" ht="12.75" hidden="1">
      <c r="A322" s="6">
        <f t="shared" si="234"/>
        <v>70</v>
      </c>
      <c r="B322" s="9">
        <f t="shared" si="235"/>
      </c>
      <c r="C322" s="30">
        <f t="shared" si="226"/>
      </c>
      <c r="D322" s="35">
        <f t="shared" si="226"/>
      </c>
      <c r="E322" s="8"/>
      <c r="F322" s="11">
        <f t="shared" si="232"/>
        <v>0</v>
      </c>
      <c r="G322" s="11"/>
      <c r="H322" s="11">
        <f t="shared" si="233"/>
        <v>2E-06</v>
      </c>
      <c r="I322" s="11"/>
      <c r="J322" s="11">
        <f t="shared" si="227"/>
        <v>3E-06</v>
      </c>
      <c r="K322" s="11">
        <f t="shared" si="227"/>
        <v>4E-06</v>
      </c>
      <c r="L322" s="11"/>
      <c r="M322" s="11">
        <f t="shared" si="228"/>
        <v>4.9999999999999996E-06</v>
      </c>
      <c r="N322" s="11">
        <f t="shared" si="228"/>
        <v>6E-06</v>
      </c>
      <c r="O322" s="11">
        <f t="shared" si="228"/>
        <v>7E-06</v>
      </c>
      <c r="P322" s="11"/>
      <c r="Q322" s="11">
        <f t="shared" si="229"/>
        <v>8E-06</v>
      </c>
      <c r="R322" s="11">
        <f t="shared" si="229"/>
        <v>9E-06</v>
      </c>
      <c r="S322" s="11">
        <f t="shared" si="229"/>
        <v>9.999999999999999E-06</v>
      </c>
      <c r="T322" s="11"/>
      <c r="U322" s="11"/>
      <c r="V322" s="11">
        <f t="shared" si="230"/>
        <v>1.1E-05</v>
      </c>
      <c r="W322" s="11">
        <f t="shared" si="230"/>
        <v>1.2E-05</v>
      </c>
      <c r="X322" s="11">
        <f t="shared" si="230"/>
        <v>1.3E-05</v>
      </c>
      <c r="Y322" s="11"/>
      <c r="Z322" s="11">
        <f t="shared" si="231"/>
        <v>1.4E-05</v>
      </c>
      <c r="AA322" s="11">
        <f t="shared" si="231"/>
        <v>1.4999999999999999E-05</v>
      </c>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row>
    <row r="323" spans="1:70" ht="12.75" hidden="1">
      <c r="A323" s="6">
        <f t="shared" si="234"/>
        <v>71</v>
      </c>
      <c r="B323" s="9">
        <f t="shared" si="235"/>
      </c>
      <c r="C323" s="30">
        <f t="shared" si="226"/>
      </c>
      <c r="D323" s="35">
        <f t="shared" si="226"/>
      </c>
      <c r="E323" s="8"/>
      <c r="F323" s="11">
        <f t="shared" si="232"/>
        <v>0</v>
      </c>
      <c r="G323" s="11"/>
      <c r="H323" s="11">
        <f t="shared" si="233"/>
        <v>2E-06</v>
      </c>
      <c r="I323" s="11"/>
      <c r="J323" s="11">
        <f t="shared" si="227"/>
        <v>3E-06</v>
      </c>
      <c r="K323" s="11">
        <f t="shared" si="227"/>
        <v>4E-06</v>
      </c>
      <c r="L323" s="11"/>
      <c r="M323" s="11">
        <f t="shared" si="228"/>
        <v>4.9999999999999996E-06</v>
      </c>
      <c r="N323" s="11">
        <f t="shared" si="228"/>
        <v>6E-06</v>
      </c>
      <c r="O323" s="11">
        <f t="shared" si="228"/>
        <v>7E-06</v>
      </c>
      <c r="P323" s="11"/>
      <c r="Q323" s="11">
        <f t="shared" si="229"/>
        <v>8E-06</v>
      </c>
      <c r="R323" s="11">
        <f t="shared" si="229"/>
        <v>9E-06</v>
      </c>
      <c r="S323" s="11">
        <f t="shared" si="229"/>
        <v>9.999999999999999E-06</v>
      </c>
      <c r="T323" s="11"/>
      <c r="U323" s="11"/>
      <c r="V323" s="11">
        <f t="shared" si="230"/>
        <v>1.1E-05</v>
      </c>
      <c r="W323" s="11">
        <f t="shared" si="230"/>
        <v>1.2E-05</v>
      </c>
      <c r="X323" s="11">
        <f t="shared" si="230"/>
        <v>1.3E-05</v>
      </c>
      <c r="Y323" s="11"/>
      <c r="Z323" s="11">
        <f t="shared" si="231"/>
        <v>1.4E-05</v>
      </c>
      <c r="AA323" s="11">
        <f t="shared" si="231"/>
        <v>1.4999999999999999E-05</v>
      </c>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row>
    <row r="324" spans="1:70" ht="12.75" hidden="1">
      <c r="A324" s="6">
        <f t="shared" si="234"/>
        <v>72</v>
      </c>
      <c r="B324" s="9">
        <f t="shared" si="235"/>
      </c>
      <c r="C324" s="30">
        <f t="shared" si="226"/>
      </c>
      <c r="D324" s="35">
        <f t="shared" si="226"/>
      </c>
      <c r="E324" s="8"/>
      <c r="F324" s="11">
        <f t="shared" si="232"/>
        <v>0</v>
      </c>
      <c r="G324" s="11"/>
      <c r="H324" s="11">
        <f t="shared" si="233"/>
        <v>2E-06</v>
      </c>
      <c r="I324" s="11"/>
      <c r="J324" s="11">
        <f t="shared" si="227"/>
        <v>3E-06</v>
      </c>
      <c r="K324" s="11">
        <f t="shared" si="227"/>
        <v>4E-06</v>
      </c>
      <c r="L324" s="11"/>
      <c r="M324" s="11">
        <f t="shared" si="228"/>
        <v>4.9999999999999996E-06</v>
      </c>
      <c r="N324" s="11">
        <f t="shared" si="228"/>
        <v>6E-06</v>
      </c>
      <c r="O324" s="11">
        <f t="shared" si="228"/>
        <v>7E-06</v>
      </c>
      <c r="P324" s="11"/>
      <c r="Q324" s="11">
        <f t="shared" si="229"/>
        <v>8E-06</v>
      </c>
      <c r="R324" s="11">
        <f t="shared" si="229"/>
        <v>9E-06</v>
      </c>
      <c r="S324" s="11">
        <f t="shared" si="229"/>
        <v>9.999999999999999E-06</v>
      </c>
      <c r="T324" s="11"/>
      <c r="U324" s="11"/>
      <c r="V324" s="11">
        <f t="shared" si="230"/>
        <v>1.1E-05</v>
      </c>
      <c r="W324" s="11">
        <f t="shared" si="230"/>
        <v>1.2E-05</v>
      </c>
      <c r="X324" s="11">
        <f t="shared" si="230"/>
        <v>1.3E-05</v>
      </c>
      <c r="Y324" s="11"/>
      <c r="Z324" s="11">
        <f t="shared" si="231"/>
        <v>1.4E-05</v>
      </c>
      <c r="AA324" s="11">
        <f t="shared" si="231"/>
        <v>1.4999999999999999E-05</v>
      </c>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row>
    <row r="325" spans="1:70" ht="12.75" hidden="1">
      <c r="A325" s="6">
        <f t="shared" si="234"/>
        <v>73</v>
      </c>
      <c r="B325" s="9">
        <f t="shared" si="235"/>
      </c>
      <c r="C325" s="30">
        <f t="shared" si="226"/>
      </c>
      <c r="D325" s="35">
        <f t="shared" si="226"/>
      </c>
      <c r="E325" s="8"/>
      <c r="F325" s="11">
        <f t="shared" si="232"/>
        <v>0</v>
      </c>
      <c r="G325" s="11"/>
      <c r="H325" s="11">
        <f t="shared" si="233"/>
        <v>2E-06</v>
      </c>
      <c r="I325" s="11"/>
      <c r="J325" s="11">
        <f t="shared" si="227"/>
        <v>3E-06</v>
      </c>
      <c r="K325" s="11">
        <f t="shared" si="227"/>
        <v>4E-06</v>
      </c>
      <c r="L325" s="11"/>
      <c r="M325" s="11">
        <f t="shared" si="228"/>
        <v>4.9999999999999996E-06</v>
      </c>
      <c r="N325" s="11">
        <f t="shared" si="228"/>
        <v>6E-06</v>
      </c>
      <c r="O325" s="11">
        <f t="shared" si="228"/>
        <v>7E-06</v>
      </c>
      <c r="P325" s="11"/>
      <c r="Q325" s="11">
        <f t="shared" si="229"/>
        <v>8E-06</v>
      </c>
      <c r="R325" s="11">
        <f t="shared" si="229"/>
        <v>9E-06</v>
      </c>
      <c r="S325" s="11">
        <f t="shared" si="229"/>
        <v>9.999999999999999E-06</v>
      </c>
      <c r="T325" s="11"/>
      <c r="U325" s="11"/>
      <c r="V325" s="11">
        <f t="shared" si="230"/>
        <v>1.1E-05</v>
      </c>
      <c r="W325" s="11">
        <f t="shared" si="230"/>
        <v>1.2E-05</v>
      </c>
      <c r="X325" s="11">
        <f t="shared" si="230"/>
        <v>1.3E-05</v>
      </c>
      <c r="Y325" s="11"/>
      <c r="Z325" s="11">
        <f t="shared" si="231"/>
        <v>1.4E-05</v>
      </c>
      <c r="AA325" s="11">
        <f t="shared" si="231"/>
        <v>1.4999999999999999E-05</v>
      </c>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row>
    <row r="326" spans="1:70" ht="12.75" hidden="1">
      <c r="A326" s="6">
        <f t="shared" si="234"/>
        <v>74</v>
      </c>
      <c r="B326" s="9">
        <f t="shared" si="235"/>
      </c>
      <c r="C326" s="30">
        <f>IF(C86&gt;0,C86,"")</f>
      </c>
      <c r="D326" s="35">
        <f>IF(D86&gt;0,D86,"")</f>
      </c>
      <c r="E326" s="8"/>
      <c r="F326" s="11">
        <f t="shared" si="232"/>
        <v>0</v>
      </c>
      <c r="G326" s="11"/>
      <c r="H326" s="11">
        <f t="shared" si="233"/>
        <v>2E-06</v>
      </c>
      <c r="I326" s="11"/>
      <c r="J326" s="11">
        <f t="shared" si="227"/>
        <v>3E-06</v>
      </c>
      <c r="K326" s="11">
        <f t="shared" si="227"/>
        <v>4E-06</v>
      </c>
      <c r="L326" s="11"/>
      <c r="M326" s="11">
        <f t="shared" si="228"/>
        <v>4.9999999999999996E-06</v>
      </c>
      <c r="N326" s="11">
        <f t="shared" si="228"/>
        <v>6E-06</v>
      </c>
      <c r="O326" s="11">
        <f t="shared" si="228"/>
        <v>7E-06</v>
      </c>
      <c r="P326" s="11"/>
      <c r="Q326" s="11">
        <f t="shared" si="229"/>
        <v>8E-06</v>
      </c>
      <c r="R326" s="11">
        <f t="shared" si="229"/>
        <v>9E-06</v>
      </c>
      <c r="S326" s="11">
        <f t="shared" si="229"/>
        <v>9.999999999999999E-06</v>
      </c>
      <c r="T326" s="11"/>
      <c r="U326" s="11"/>
      <c r="V326" s="11">
        <f t="shared" si="230"/>
        <v>1.1E-05</v>
      </c>
      <c r="W326" s="11">
        <f t="shared" si="230"/>
        <v>1.2E-05</v>
      </c>
      <c r="X326" s="11">
        <f t="shared" si="230"/>
        <v>1.3E-05</v>
      </c>
      <c r="Y326" s="11"/>
      <c r="Z326" s="11">
        <f t="shared" si="231"/>
        <v>1.4E-05</v>
      </c>
      <c r="AA326" s="11">
        <f t="shared" si="231"/>
        <v>1.4999999999999999E-05</v>
      </c>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row>
    <row r="327" spans="1:70" ht="12.75" hidden="1">
      <c r="A327" s="6">
        <f t="shared" si="234"/>
        <v>75</v>
      </c>
      <c r="B327" s="9">
        <f t="shared" si="235"/>
      </c>
      <c r="C327" s="30">
        <f>IF(C87&gt;0,C87,"")</f>
      </c>
      <c r="D327" s="35">
        <f>IF(D87&gt;0,D87,"")</f>
      </c>
      <c r="E327" s="8"/>
      <c r="F327" s="11">
        <f t="shared" si="232"/>
        <v>0</v>
      </c>
      <c r="G327" s="11"/>
      <c r="H327" s="11">
        <f t="shared" si="233"/>
        <v>2E-06</v>
      </c>
      <c r="I327" s="11"/>
      <c r="J327" s="11">
        <f t="shared" si="227"/>
        <v>3E-06</v>
      </c>
      <c r="K327" s="11">
        <f t="shared" si="227"/>
        <v>4E-06</v>
      </c>
      <c r="L327" s="11"/>
      <c r="M327" s="11">
        <f t="shared" si="228"/>
        <v>4.9999999999999996E-06</v>
      </c>
      <c r="N327" s="11">
        <f t="shared" si="228"/>
        <v>6E-06</v>
      </c>
      <c r="O327" s="11">
        <f t="shared" si="228"/>
        <v>7E-06</v>
      </c>
      <c r="P327" s="11"/>
      <c r="Q327" s="11">
        <f t="shared" si="229"/>
        <v>8E-06</v>
      </c>
      <c r="R327" s="11">
        <f t="shared" si="229"/>
        <v>9E-06</v>
      </c>
      <c r="S327" s="11">
        <f t="shared" si="229"/>
        <v>9.999999999999999E-06</v>
      </c>
      <c r="T327" s="11"/>
      <c r="U327" s="11"/>
      <c r="V327" s="11">
        <f t="shared" si="230"/>
        <v>1.1E-05</v>
      </c>
      <c r="W327" s="11">
        <f t="shared" si="230"/>
        <v>1.2E-05</v>
      </c>
      <c r="X327" s="11">
        <f t="shared" si="230"/>
        <v>1.3E-05</v>
      </c>
      <c r="Y327" s="11"/>
      <c r="Z327" s="11">
        <f t="shared" si="231"/>
        <v>1.4E-05</v>
      </c>
      <c r="AA327" s="11">
        <f t="shared" si="231"/>
        <v>1.4999999999999999E-05</v>
      </c>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row>
    <row r="328" spans="1:70" ht="12.75" hidden="1">
      <c r="A328" s="20"/>
      <c r="B328" s="8"/>
      <c r="C328" s="17"/>
      <c r="D328" s="33"/>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row>
    <row r="329" spans="1:70" ht="12.75">
      <c r="A329" s="20"/>
      <c r="B329" s="8"/>
      <c r="C329" s="17"/>
      <c r="D329" s="33"/>
      <c r="E329" s="3"/>
      <c r="F329" s="66"/>
      <c r="G329" s="130"/>
      <c r="H329" s="3"/>
      <c r="I329" s="66"/>
      <c r="J329" s="130"/>
      <c r="K329" s="3"/>
      <c r="L329" s="3"/>
      <c r="M329" s="66"/>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8"/>
    </row>
    <row r="330" spans="5:13" ht="12.75">
      <c r="E330" s="3"/>
      <c r="F330" s="66"/>
      <c r="G330" s="130"/>
      <c r="H330" s="3"/>
      <c r="I330" s="66"/>
      <c r="J330" s="130"/>
      <c r="K330" s="3"/>
      <c r="L330" s="3"/>
      <c r="M330" s="66"/>
    </row>
    <row r="331" spans="5:13" ht="12.75">
      <c r="E331" s="3"/>
      <c r="F331" s="66"/>
      <c r="G331" s="130"/>
      <c r="H331" s="3"/>
      <c r="I331" s="66"/>
      <c r="J331" s="130"/>
      <c r="K331" s="3"/>
      <c r="L331" s="3"/>
      <c r="M331" s="66"/>
    </row>
    <row r="332" spans="5:13" ht="12.75">
      <c r="E332" s="3"/>
      <c r="F332" s="66"/>
      <c r="G332" s="130"/>
      <c r="H332" s="3"/>
      <c r="I332" s="66"/>
      <c r="J332" s="130"/>
      <c r="K332" s="3"/>
      <c r="L332" s="3"/>
      <c r="M332" s="66"/>
    </row>
    <row r="333" spans="5:13" ht="12.75">
      <c r="E333" s="3"/>
      <c r="F333" s="66"/>
      <c r="G333" s="130"/>
      <c r="H333" s="3"/>
      <c r="I333" s="66"/>
      <c r="J333" s="130"/>
      <c r="K333" s="3"/>
      <c r="L333" s="3"/>
      <c r="M333" s="66"/>
    </row>
    <row r="334" spans="5:13" ht="12.75">
      <c r="E334" s="3"/>
      <c r="F334" s="66"/>
      <c r="G334" s="130"/>
      <c r="H334" s="3"/>
      <c r="I334" s="66"/>
      <c r="J334" s="130"/>
      <c r="K334" s="3"/>
      <c r="L334" s="3"/>
      <c r="M334" s="66"/>
    </row>
  </sheetData>
  <mergeCells count="24">
    <mergeCell ref="F7:H7"/>
    <mergeCell ref="B91:D91"/>
    <mergeCell ref="O93:W93"/>
    <mergeCell ref="AN10:AP10"/>
    <mergeCell ref="A7:B7"/>
    <mergeCell ref="X10:Z10"/>
    <mergeCell ref="E5:G5"/>
    <mergeCell ref="AF10:AH10"/>
    <mergeCell ref="AJ10:AL10"/>
    <mergeCell ref="D3:H3"/>
    <mergeCell ref="J3:N3"/>
    <mergeCell ref="C10:D10"/>
    <mergeCell ref="AB10:AD10"/>
    <mergeCell ref="O10:Q10"/>
    <mergeCell ref="S10:V10"/>
    <mergeCell ref="K10:M10"/>
    <mergeCell ref="K6:N6"/>
    <mergeCell ref="BH10:BJ10"/>
    <mergeCell ref="BL10:BN10"/>
    <mergeCell ref="BP10:BR10"/>
    <mergeCell ref="AR10:AT10"/>
    <mergeCell ref="AV10:AX10"/>
    <mergeCell ref="AZ10:BB10"/>
    <mergeCell ref="BD10:BF10"/>
  </mergeCells>
  <conditionalFormatting sqref="B96:D170 C253:D327">
    <cfRule type="expression" priority="1" dxfId="0" stopIfTrue="1">
      <formula>(R96=1)</formula>
    </cfRule>
    <cfRule type="expression" priority="2" dxfId="1" stopIfTrue="1">
      <formula>(R96=2)</formula>
    </cfRule>
    <cfRule type="expression" priority="3" dxfId="2" stopIfTrue="1">
      <formula>(R96=3)</formula>
    </cfRule>
  </conditionalFormatting>
  <conditionalFormatting sqref="B3">
    <cfRule type="expression" priority="4" dxfId="0" stopIfTrue="1">
      <formula>(M3=1)</formula>
    </cfRule>
    <cfRule type="expression" priority="5" dxfId="1" stopIfTrue="1">
      <formula>(M3=2)</formula>
    </cfRule>
    <cfRule type="expression" priority="6" dxfId="2" stopIfTrue="1">
      <formula>(M3=3)</formula>
    </cfRule>
  </conditionalFormatting>
  <conditionalFormatting sqref="D3">
    <cfRule type="expression" priority="7" dxfId="0" stopIfTrue="1">
      <formula>(V3=1)</formula>
    </cfRule>
    <cfRule type="expression" priority="8" dxfId="1" stopIfTrue="1">
      <formula>(V3=2)</formula>
    </cfRule>
    <cfRule type="expression" priority="9" dxfId="2" stopIfTrue="1">
      <formula>(V3=3)</formula>
    </cfRule>
  </conditionalFormatting>
  <conditionalFormatting sqref="J3">
    <cfRule type="expression" priority="10" dxfId="0" stopIfTrue="1">
      <formula>(AD3=1)</formula>
    </cfRule>
    <cfRule type="expression" priority="11" dxfId="1" stopIfTrue="1">
      <formula>(AD3=2)</formula>
    </cfRule>
    <cfRule type="expression" priority="12" dxfId="2" stopIfTrue="1">
      <formula>(AD3=3)</formula>
    </cfRule>
  </conditionalFormatting>
  <conditionalFormatting sqref="F13:F87">
    <cfRule type="cellIs" priority="13" dxfId="3" operator="equal" stopIfTrue="1">
      <formula>1</formula>
    </cfRule>
    <cfRule type="cellIs" priority="14" dxfId="4" operator="equal" stopIfTrue="1">
      <formula>2</formula>
    </cfRule>
    <cfRule type="cellIs" priority="15" dxfId="5" operator="equal" stopIfTrue="1">
      <formula>3</formula>
    </cfRule>
  </conditionalFormatting>
  <conditionalFormatting sqref="C14:C17 C22 H13:H24 H26 H29 H31:H43 H45:H46 H66 C59 H48:H61 H63:H64 B13:B87">
    <cfRule type="expression" priority="16" dxfId="3" stopIfTrue="1">
      <formula>(F13=1)</formula>
    </cfRule>
    <cfRule type="expression" priority="17" dxfId="4" stopIfTrue="1">
      <formula>(F13=2)</formula>
    </cfRule>
    <cfRule type="expression" priority="18" dxfId="6" stopIfTrue="1">
      <formula>(F13=3)</formula>
    </cfRule>
  </conditionalFormatting>
  <conditionalFormatting sqref="E13:E87">
    <cfRule type="expression" priority="19" dxfId="7" stopIfTrue="1">
      <formula>(F13&lt;4)</formula>
    </cfRule>
  </conditionalFormatting>
  <conditionalFormatting sqref="I13:J87 BK13:BK87 R13:R87 N13:N87 W13:W87 AA13:AA87 AE13:AE87 AI13:AI87 AM13:AM87 AQ13:AQ87 AU13:AU87 AY13:AY87 BC13:BC87 BG13:BG87 BO13:BO87">
    <cfRule type="expression" priority="20" dxfId="8" stopIfTrue="1">
      <formula>AND(I13&lt;&gt;"",I13&lt;30)</formula>
    </cfRule>
  </conditionalFormatting>
  <conditionalFormatting sqref="C7">
    <cfRule type="expression" priority="21" dxfId="6" stopIfTrue="1">
      <formula>IF(VLOOKUP($C$10,$B$13:$F$87,5,FALSE)=3,TRUE,FALSE)</formula>
    </cfRule>
    <cfRule type="expression" priority="22" dxfId="4" stopIfTrue="1">
      <formula>IF(VLOOKUP($C$10,$B$13:$F$87,5,FALSE)=2,TRUE,FALSE)</formula>
    </cfRule>
    <cfRule type="expression" priority="23" dxfId="0" stopIfTrue="1">
      <formula>IF(VLOOKUP($C$10,$B$13:$F$87,5,FALSE)=1,TRUE,FALSE)</formula>
    </cfRule>
  </conditionalFormatting>
  <conditionalFormatting sqref="D7 C10:D10">
    <cfRule type="expression" priority="24" dxfId="0" stopIfTrue="1">
      <formula>IF(VLOOKUP($C$10,$B$13:$F$87,5,FALSE)=1,TRUE,FALSE)</formula>
    </cfRule>
    <cfRule type="expression" priority="25" dxfId="4" stopIfTrue="1">
      <formula>IF(VLOOKUP($C$10,$B$13:$F$87,5,FALSE)=2,TRUE,FALSE)</formula>
    </cfRule>
    <cfRule type="expression" priority="26" dxfId="6" stopIfTrue="1">
      <formula>IF(VLOOKUP($C$10,$B$13:$F$87,5,FALSE)=3,TRUE,FALSE)</formula>
    </cfRule>
  </conditionalFormatting>
  <printOptions/>
  <pageMargins left="0.47" right="0.75" top="1" bottom="1" header="0.5" footer="0.5"/>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Sheet2"/>
  <dimension ref="A1:I95"/>
  <sheetViews>
    <sheetView showRowColHeaders="0" workbookViewId="0" topLeftCell="A1">
      <selection activeCell="C2" sqref="C2"/>
    </sheetView>
  </sheetViews>
  <sheetFormatPr defaultColWidth="9.140625" defaultRowHeight="12.75"/>
  <cols>
    <col min="1" max="1" width="6.421875" style="57" customWidth="1"/>
    <col min="2" max="2" width="27.7109375" style="0" customWidth="1"/>
    <col min="3" max="3" width="9.140625" style="57" customWidth="1"/>
    <col min="5" max="5" width="9.140625" style="51" customWidth="1"/>
  </cols>
  <sheetData>
    <row r="1" spans="1:9" s="54" customFormat="1" ht="20.25">
      <c r="A1" s="162" t="s">
        <v>54</v>
      </c>
      <c r="B1" s="159"/>
      <c r="C1" s="56" t="s">
        <v>27</v>
      </c>
      <c r="D1" s="166" t="str">
        <f>IF(Main!D3&gt;0,Main!D3,"")</f>
        <v>Winter League Round 5</v>
      </c>
      <c r="E1" s="159"/>
      <c r="F1" s="159"/>
      <c r="G1" s="159"/>
      <c r="H1" s="159"/>
      <c r="I1" s="26"/>
    </row>
    <row r="2" spans="1:6" s="54" customFormat="1" ht="20.25">
      <c r="A2" s="55"/>
      <c r="B2" s="62" t="s">
        <v>56</v>
      </c>
      <c r="C2" s="63"/>
      <c r="E2" s="165" t="s">
        <v>96</v>
      </c>
      <c r="F2" s="159"/>
    </row>
    <row r="3" spans="1:7" s="61" customFormat="1" ht="15.75">
      <c r="A3" s="59" t="s">
        <v>26</v>
      </c>
      <c r="B3" s="65" t="str">
        <f>IF(Main!B3&gt;0,Main!B3,"")</f>
        <v>07 March 2004</v>
      </c>
      <c r="C3" s="167" t="s">
        <v>94</v>
      </c>
      <c r="D3" s="168"/>
      <c r="E3" s="168"/>
      <c r="F3" s="168"/>
      <c r="G3" s="168"/>
    </row>
    <row r="4" ht="12.75"/>
    <row r="5" spans="1:7" s="61" customFormat="1" ht="15.75">
      <c r="A5" s="59" t="s">
        <v>24</v>
      </c>
      <c r="B5" s="60" t="s">
        <v>55</v>
      </c>
      <c r="C5" s="59" t="s">
        <v>36</v>
      </c>
      <c r="E5" s="59" t="s">
        <v>57</v>
      </c>
      <c r="G5" s="64" t="s">
        <v>58</v>
      </c>
    </row>
    <row r="6" spans="1:8" s="61" customFormat="1" ht="15.75">
      <c r="A6" s="163" t="s">
        <v>59</v>
      </c>
      <c r="B6" s="164"/>
      <c r="C6" s="164"/>
      <c r="D6" s="164"/>
      <c r="E6" s="164"/>
      <c r="F6" s="164"/>
      <c r="G6" s="164"/>
      <c r="H6" s="159"/>
    </row>
    <row r="7" spans="1:5" s="53" customFormat="1" ht="18">
      <c r="A7" s="56">
        <f>Main!A13</f>
        <v>1</v>
      </c>
      <c r="B7" s="53" t="str">
        <f>IF(Main!B13&gt;0,Main!B13,"")</f>
        <v>Peter Reimer</v>
      </c>
      <c r="C7" s="56" t="str">
        <f>IF(Main!C13&gt;0,Main!C13,"")</f>
        <v>77</v>
      </c>
      <c r="D7" s="56" t="str">
        <f>IF(C7&lt;&gt;"",IF(COUNTIF(Main!$C$13:$C$87,TimingSheet!C7)&gt;1,"&lt; c &gt;",""),"")</f>
        <v>&lt; c &gt;</v>
      </c>
      <c r="E7" s="52"/>
    </row>
    <row r="8" spans="1:5" s="53" customFormat="1" ht="18">
      <c r="A8" s="56">
        <f>Main!A14</f>
        <v>2</v>
      </c>
      <c r="B8" s="53" t="str">
        <f>IF(Main!B14&gt;0,Main!B14,"")</f>
        <v>Ian Mason</v>
      </c>
      <c r="C8" s="56">
        <f>IF(Main!C14&gt;0,Main!C14,"")</f>
        <v>82</v>
      </c>
      <c r="D8" s="56">
        <f>IF(C8&lt;&gt;"",IF(COUNTIF(Main!$C$13:$C$87,TimingSheet!C8)&gt;1,"&lt; c &gt;",""),"")</f>
      </c>
      <c r="E8" s="52"/>
    </row>
    <row r="9" spans="1:5" s="53" customFormat="1" ht="18">
      <c r="A9" s="56">
        <f>Main!A15</f>
        <v>3</v>
      </c>
      <c r="B9" s="53" t="str">
        <f>IF(Main!B15&gt;0,Main!B15,"")</f>
        <v>Nigel Potter</v>
      </c>
      <c r="C9" s="56">
        <f>IF(Main!C15&gt;0,Main!C15,"")</f>
        <v>87</v>
      </c>
      <c r="D9" s="56">
        <f>IF(C9&lt;&gt;"",IF(COUNTIF(Main!$C$13:$C$87,TimingSheet!C9)&gt;1,"&lt; c &gt;",""),"")</f>
      </c>
      <c r="E9" s="52"/>
    </row>
    <row r="10" spans="1:5" s="53" customFormat="1" ht="18">
      <c r="A10" s="56">
        <f>Main!A16</f>
        <v>4</v>
      </c>
      <c r="B10" s="53" t="str">
        <f>IF(Main!B16&gt;0,Main!B16,"")</f>
        <v>Ken Woodhouse</v>
      </c>
      <c r="C10" s="56">
        <f>IF(Main!C16&gt;0,Main!C16,"")</f>
        <v>70</v>
      </c>
      <c r="D10" s="56">
        <f>IF(C10&lt;&gt;"",IF(COUNTIF(Main!$C$13:$C$87,TimingSheet!C10)&gt;1,"&lt; c &gt;",""),"")</f>
      </c>
      <c r="E10" s="52"/>
    </row>
    <row r="11" spans="1:5" s="53" customFormat="1" ht="18">
      <c r="A11" s="56">
        <f>Main!A17</f>
        <v>5</v>
      </c>
      <c r="B11" s="53" t="str">
        <f>IF(Main!B17&gt;0,Main!B17,"")</f>
        <v>Mike Evans</v>
      </c>
      <c r="C11" s="56">
        <f>IF(Main!C17&gt;0,Main!C17,"")</f>
        <v>80</v>
      </c>
      <c r="D11" s="56">
        <f>IF(C11&lt;&gt;"",IF(COUNTIF(Main!$C$13:$C$87,TimingSheet!C11)&gt;1,"&lt; c &gt;",""),"")</f>
      </c>
      <c r="E11" s="52"/>
    </row>
    <row r="12" spans="1:5" s="53" customFormat="1" ht="18">
      <c r="A12" s="56">
        <f>Main!A18</f>
        <v>6</v>
      </c>
      <c r="B12" s="53" t="str">
        <f>IF(Main!B18&gt;0,Main!B18,"")</f>
        <v>Tom McPherson</v>
      </c>
      <c r="C12" s="56" t="str">
        <f>IF(Main!C18&gt;0,Main!C18,"")</f>
        <v>84</v>
      </c>
      <c r="D12" s="56">
        <f>IF(C12&lt;&gt;"",IF(COUNTIF(Main!$C$13:$C$87,TimingSheet!C12)&gt;1,"&lt; c &gt;",""),"")</f>
      </c>
      <c r="E12" s="52"/>
    </row>
    <row r="13" spans="1:5" s="53" customFormat="1" ht="18">
      <c r="A13" s="56">
        <f>Main!A19</f>
        <v>7</v>
      </c>
      <c r="B13" s="53" t="str">
        <f>IF(Main!B19&gt;0,Main!B19,"")</f>
        <v>Kevin Newton</v>
      </c>
      <c r="C13" s="56" t="str">
        <f>IF(Main!C19&gt;0,Main!C19,"")</f>
        <v>77</v>
      </c>
      <c r="D13" s="56" t="str">
        <f>IF(C13&lt;&gt;"",IF(COUNTIF(Main!$C$13:$C$87,TimingSheet!C13)&gt;1,"&lt; c &gt;",""),"")</f>
        <v>&lt; c &gt;</v>
      </c>
      <c r="E13" s="52"/>
    </row>
    <row r="14" spans="1:5" s="53" customFormat="1" ht="18">
      <c r="A14" s="56">
        <f>Main!A20</f>
        <v>8</v>
      </c>
      <c r="B14" s="53" t="str">
        <f>IF(Main!B20&gt;0,Main!B20,"")</f>
        <v>Mike Shellim</v>
      </c>
      <c r="C14" s="56" t="str">
        <f>IF(Main!C20&gt;0,Main!C20,"")</f>
        <v>64</v>
      </c>
      <c r="D14" s="56">
        <f>IF(C14&lt;&gt;"",IF(COUNTIF(Main!$C$13:$C$87,TimingSheet!C14)&gt;1,"&lt; c &gt;",""),"")</f>
      </c>
      <c r="E14" s="52"/>
    </row>
    <row r="15" spans="1:5" s="53" customFormat="1" ht="18">
      <c r="A15" s="56">
        <f>Main!A21</f>
        <v>9</v>
      </c>
      <c r="B15" s="53" t="str">
        <f>IF(Main!B21&gt;0,Main!B21,"")</f>
        <v>Paul Potter</v>
      </c>
      <c r="C15" s="56" t="str">
        <f>IF(Main!C21&gt;0,Main!C21,"")</f>
        <v>57</v>
      </c>
      <c r="D15" s="56">
        <f>IF(C15&lt;&gt;"",IF(COUNTIF(Main!$C$13:$C$87,TimingSheet!C15)&gt;1,"&lt; c &gt;",""),"")</f>
      </c>
      <c r="E15" s="52"/>
    </row>
    <row r="16" spans="1:5" s="53" customFormat="1" ht="18">
      <c r="A16" s="56">
        <f>Main!A22</f>
        <v>10</v>
      </c>
      <c r="B16" s="53" t="str">
        <f>IF(Main!B22&gt;0,Main!B22,"")</f>
        <v>Simon Hall</v>
      </c>
      <c r="C16" s="56">
        <f>IF(Main!C22&gt;0,Main!C22,"")</f>
        <v>68</v>
      </c>
      <c r="D16" s="56">
        <f>IF(C16&lt;&gt;"",IF(COUNTIF(Main!$C$13:$C$87,TimingSheet!C16)&gt;1,"&lt; c &gt;",""),"")</f>
      </c>
      <c r="E16" s="52"/>
    </row>
    <row r="17" spans="1:5" s="53" customFormat="1" ht="18">
      <c r="A17" s="56">
        <f>Main!A23</f>
        <v>11</v>
      </c>
      <c r="B17" s="53" t="str">
        <f>IF(Main!B23&gt;0,Main!B23,"")</f>
        <v>Mark Southall</v>
      </c>
      <c r="C17" s="56" t="str">
        <f>IF(Main!C23&gt;0,Main!C23,"")</f>
        <v>71</v>
      </c>
      <c r="D17" s="56">
        <f>IF(C17&lt;&gt;"",IF(COUNTIF(Main!$C$13:$C$87,TimingSheet!C17)&gt;1,"&lt; c &gt;",""),"")</f>
      </c>
      <c r="E17" s="52"/>
    </row>
    <row r="18" spans="1:5" s="53" customFormat="1" ht="18">
      <c r="A18" s="56">
        <f>Main!A24</f>
        <v>12</v>
      </c>
      <c r="B18" s="53" t="str">
        <f>IF(Main!B24&gt;0,Main!B24,"")</f>
        <v>Pete Bailey</v>
      </c>
      <c r="C18" s="56" t="str">
        <f>IF(Main!C24&gt;0,Main!C24,"")</f>
        <v>66</v>
      </c>
      <c r="D18" s="56">
        <f>IF(C18&lt;&gt;"",IF(COUNTIF(Main!$C$13:$C$87,TimingSheet!C18)&gt;1,"&lt; c &gt;",""),"")</f>
      </c>
      <c r="E18" s="52"/>
    </row>
    <row r="19" spans="1:5" s="53" customFormat="1" ht="18">
      <c r="A19" s="56">
        <f>Main!A25</f>
        <v>13</v>
      </c>
      <c r="B19" s="53" t="str">
        <f>IF(Main!B25&gt;0,Main!B25,"")</f>
        <v>Andy Freeman</v>
      </c>
      <c r="C19" s="56" t="str">
        <f>IF(Main!C25&gt;0,Main!C25,"")</f>
        <v>56</v>
      </c>
      <c r="D19" s="56">
        <f>IF(C19&lt;&gt;"",IF(COUNTIF(Main!$C$13:$C$87,TimingSheet!C19)&gt;1,"&lt; c &gt;",""),"")</f>
      </c>
      <c r="E19" s="52"/>
    </row>
    <row r="20" spans="1:5" s="53" customFormat="1" ht="18">
      <c r="A20" s="56">
        <f>Main!A26</f>
        <v>14</v>
      </c>
      <c r="B20" s="53" t="str">
        <f>IF(Main!B26&gt;0,Main!B26,"")</f>
        <v>Mark Passingham</v>
      </c>
      <c r="C20" s="56" t="str">
        <f>IF(Main!C26&gt;0,Main!C26,"")</f>
        <v>69</v>
      </c>
      <c r="D20" s="56">
        <f>IF(C20&lt;&gt;"",IF(COUNTIF(Main!$C$13:$C$87,TimingSheet!C20)&gt;1,"&lt; c &gt;",""),"")</f>
      </c>
      <c r="E20" s="52"/>
    </row>
    <row r="21" spans="1:5" s="53" customFormat="1" ht="18">
      <c r="A21" s="56">
        <f>Main!A27</f>
        <v>15</v>
      </c>
      <c r="B21" s="53">
        <f>IF(Main!B27&gt;0,Main!B27,"")</f>
      </c>
      <c r="C21" s="56">
        <f>IF(Main!C27&gt;0,Main!C27,"")</f>
      </c>
      <c r="D21" s="56">
        <f>IF(C21&lt;&gt;"",IF(COUNTIF(Main!$C$13:$C$87,TimingSheet!C21)&gt;1,"&lt; c &gt;",""),"")</f>
      </c>
      <c r="E21" s="52"/>
    </row>
    <row r="22" spans="1:5" s="53" customFormat="1" ht="18">
      <c r="A22" s="56">
        <f>Main!A28</f>
        <v>16</v>
      </c>
      <c r="B22" s="53">
        <f>IF(Main!B28&gt;0,Main!B28,"")</f>
      </c>
      <c r="C22" s="56">
        <f>IF(Main!C28&gt;0,Main!C28,"")</f>
      </c>
      <c r="D22" s="56">
        <f>IF(C22&lt;&gt;"",IF(COUNTIF(Main!$C$13:$C$87,TimingSheet!C22)&gt;1,"&lt; c &gt;",""),"")</f>
      </c>
      <c r="E22" s="52"/>
    </row>
    <row r="23" spans="1:5" s="53" customFormat="1" ht="18">
      <c r="A23" s="56">
        <f>Main!A29</f>
        <v>17</v>
      </c>
      <c r="B23" s="53">
        <f>IF(Main!B29&gt;0,Main!B29,"")</f>
      </c>
      <c r="C23" s="56">
        <f>IF(Main!C29&gt;0,Main!C29,"")</f>
      </c>
      <c r="D23" s="56">
        <f>IF(C23&lt;&gt;"",IF(COUNTIF(Main!$C$13:$C$87,TimingSheet!C23)&gt;1,"&lt; c &gt;",""),"")</f>
      </c>
      <c r="E23" s="52"/>
    </row>
    <row r="24" spans="1:5" s="53" customFormat="1" ht="18">
      <c r="A24" s="56">
        <f>Main!A30</f>
        <v>18</v>
      </c>
      <c r="B24" s="53">
        <f>IF(Main!B30&gt;0,Main!B30,"")</f>
      </c>
      <c r="C24" s="56">
        <f>IF(Main!C30&gt;0,Main!C30,"")</f>
      </c>
      <c r="D24" s="56">
        <f>IF(C24&lt;&gt;"",IF(COUNTIF(Main!$C$13:$C$87,TimingSheet!C24)&gt;1,"&lt; c &gt;",""),"")</f>
      </c>
      <c r="E24" s="52"/>
    </row>
    <row r="25" spans="1:5" s="53" customFormat="1" ht="18">
      <c r="A25" s="56">
        <f>Main!A31</f>
        <v>19</v>
      </c>
      <c r="B25" s="53">
        <f>IF(Main!B31&gt;0,Main!B31,"")</f>
      </c>
      <c r="C25" s="56">
        <f>IF(Main!C31&gt;0,Main!C31,"")</f>
      </c>
      <c r="D25" s="56">
        <f>IF(C25&lt;&gt;"",IF(COUNTIF(Main!$C$13:$C$87,TimingSheet!C25)&gt;1,"&lt; c &gt;",""),"")</f>
      </c>
      <c r="E25" s="52"/>
    </row>
    <row r="26" spans="1:5" s="53" customFormat="1" ht="18">
      <c r="A26" s="56">
        <f>Main!A32</f>
        <v>20</v>
      </c>
      <c r="B26" s="53">
        <f>IF(Main!B32&gt;0,Main!B32,"")</f>
      </c>
      <c r="C26" s="56">
        <f>IF(Main!C32&gt;0,Main!C32,"")</f>
      </c>
      <c r="D26" s="56">
        <f>IF(C26&lt;&gt;"",IF(COUNTIF(Main!$C$13:$C$87,TimingSheet!C26)&gt;1,"&lt; c &gt;",""),"")</f>
      </c>
      <c r="E26" s="52"/>
    </row>
    <row r="27" spans="1:5" s="53" customFormat="1" ht="18">
      <c r="A27" s="56">
        <f>Main!A33</f>
        <v>21</v>
      </c>
      <c r="B27" s="53">
        <f>IF(Main!B33&gt;0,Main!B33,"")</f>
      </c>
      <c r="C27" s="56">
        <f>IF(Main!C33&gt;0,Main!C33,"")</f>
      </c>
      <c r="D27" s="56">
        <f>IF(C27&lt;&gt;"",IF(COUNTIF(Main!$C$13:$C$87,TimingSheet!C27)&gt;1,"&lt; c &gt;",""),"")</f>
      </c>
      <c r="E27" s="52"/>
    </row>
    <row r="28" spans="1:5" s="53" customFormat="1" ht="18">
      <c r="A28" s="56">
        <f>Main!A34</f>
        <v>22</v>
      </c>
      <c r="B28" s="53">
        <f>IF(Main!B34&gt;0,Main!B34,"")</f>
      </c>
      <c r="C28" s="56">
        <f>IF(Main!C34&gt;0,Main!C34,"")</f>
      </c>
      <c r="D28" s="56">
        <f>IF(C28&lt;&gt;"",IF(COUNTIF(Main!$C$13:$C$87,TimingSheet!C28)&gt;1,"&lt; c &gt;",""),"")</f>
      </c>
      <c r="E28" s="52"/>
    </row>
    <row r="29" spans="1:5" s="53" customFormat="1" ht="18">
      <c r="A29" s="56">
        <f>Main!A35</f>
        <v>23</v>
      </c>
      <c r="B29" s="53">
        <f>IF(Main!B35&gt;0,Main!B35,"")</f>
      </c>
      <c r="C29" s="56">
        <f>IF(Main!C35&gt;0,Main!C35,"")</f>
      </c>
      <c r="D29" s="56">
        <f>IF(C29&lt;&gt;"",IF(COUNTIF(Main!$C$13:$C$87,TimingSheet!C29)&gt;1,"&lt; c &gt;",""),"")</f>
      </c>
      <c r="E29" s="52"/>
    </row>
    <row r="30" spans="1:5" s="53" customFormat="1" ht="18">
      <c r="A30" s="56">
        <f>Main!A36</f>
        <v>24</v>
      </c>
      <c r="B30" s="53">
        <f>IF(Main!B36&gt;0,Main!B36,"")</f>
      </c>
      <c r="C30" s="56">
        <f>IF(Main!C36&gt;0,Main!C36,"")</f>
      </c>
      <c r="D30" s="56">
        <f>IF(C30&lt;&gt;"",IF(COUNTIF(Main!$C$13:$C$87,TimingSheet!C30)&gt;1,"&lt; c &gt;",""),"")</f>
      </c>
      <c r="E30" s="52"/>
    </row>
    <row r="31" spans="1:5" s="53" customFormat="1" ht="18">
      <c r="A31" s="56">
        <f>Main!A37</f>
        <v>25</v>
      </c>
      <c r="B31" s="53">
        <f>IF(Main!B37&gt;0,Main!B37,"")</f>
      </c>
      <c r="C31" s="56">
        <f>IF(Main!C37&gt;0,Main!C37,"")</f>
      </c>
      <c r="D31" s="56">
        <f>IF(C31&lt;&gt;"",IF(COUNTIF(Main!$C$13:$C$87,TimingSheet!C31)&gt;1,"&lt; c &gt;",""),"")</f>
      </c>
      <c r="E31" s="52"/>
    </row>
    <row r="32" spans="1:5" s="53" customFormat="1" ht="18">
      <c r="A32" s="56"/>
      <c r="C32" s="56"/>
      <c r="E32" s="52"/>
    </row>
    <row r="33" spans="1:5" s="54" customFormat="1" ht="20.25">
      <c r="A33" s="162" t="s">
        <v>54</v>
      </c>
      <c r="B33" s="159"/>
      <c r="C33" s="56" t="s">
        <v>27</v>
      </c>
      <c r="D33" s="58" t="str">
        <f>IF(Main!D3&gt;0,Main!D3,"")</f>
        <v>Winter League Round 5</v>
      </c>
      <c r="E33" s="62"/>
    </row>
    <row r="34" spans="1:6" s="54" customFormat="1" ht="20.25">
      <c r="A34" s="55"/>
      <c r="B34" s="62" t="s">
        <v>56</v>
      </c>
      <c r="C34" s="63"/>
      <c r="E34" s="165" t="s">
        <v>97</v>
      </c>
      <c r="F34" s="159"/>
    </row>
    <row r="35" spans="1:7" s="61" customFormat="1" ht="15.75">
      <c r="A35" s="59" t="s">
        <v>26</v>
      </c>
      <c r="B35" s="65" t="str">
        <f>IF(Main!B3&gt;0,Main!B3,"")</f>
        <v>07 March 2004</v>
      </c>
      <c r="C35" s="167" t="s">
        <v>94</v>
      </c>
      <c r="D35" s="168"/>
      <c r="E35" s="168"/>
      <c r="F35" s="168"/>
      <c r="G35" s="168"/>
    </row>
    <row r="37" spans="1:7" s="61" customFormat="1" ht="15.75">
      <c r="A37" s="59" t="s">
        <v>24</v>
      </c>
      <c r="B37" s="60" t="s">
        <v>55</v>
      </c>
      <c r="C37" s="59" t="s">
        <v>36</v>
      </c>
      <c r="E37" s="59" t="s">
        <v>57</v>
      </c>
      <c r="G37" s="64" t="s">
        <v>58</v>
      </c>
    </row>
    <row r="38" spans="1:8" s="61" customFormat="1" ht="15.75">
      <c r="A38" s="163" t="s">
        <v>59</v>
      </c>
      <c r="B38" s="164"/>
      <c r="C38" s="164"/>
      <c r="D38" s="164"/>
      <c r="E38" s="164"/>
      <c r="F38" s="164"/>
      <c r="G38" s="164"/>
      <c r="H38" s="159"/>
    </row>
    <row r="39" spans="1:5" s="53" customFormat="1" ht="18">
      <c r="A39" s="56">
        <f>Main!A38</f>
        <v>26</v>
      </c>
      <c r="B39" s="53">
        <f>IF(Main!B38&gt;0,Main!B38,"")</f>
      </c>
      <c r="C39" s="56">
        <f>IF(Main!C38&gt;0,Main!C38,"")</f>
      </c>
      <c r="D39" s="56">
        <f>IF(C39&lt;&gt;"",IF(COUNTIF(Main!$C$13:$C$87,TimingSheet!C39)&gt;1,"&lt; c &gt;",""),"")</f>
      </c>
      <c r="E39" s="52"/>
    </row>
    <row r="40" spans="1:5" s="53" customFormat="1" ht="18">
      <c r="A40" s="56">
        <f>Main!A39</f>
        <v>27</v>
      </c>
      <c r="B40" s="53">
        <f>IF(Main!B39&gt;0,Main!B39,"")</f>
      </c>
      <c r="C40" s="56">
        <f>IF(Main!C39&gt;0,Main!C39,"")</f>
      </c>
      <c r="D40" s="56">
        <f>IF(C40&lt;&gt;"",IF(COUNTIF(Main!$C$13:$C$87,TimingSheet!C40)&gt;1,"&lt; c &gt;",""),"")</f>
      </c>
      <c r="E40" s="52"/>
    </row>
    <row r="41" spans="1:5" s="53" customFormat="1" ht="18">
      <c r="A41" s="56">
        <f>Main!A40</f>
        <v>28</v>
      </c>
      <c r="B41" s="53">
        <f>IF(Main!B40&gt;0,Main!B40,"")</f>
      </c>
      <c r="C41" s="56">
        <f>IF(Main!C40&gt;0,Main!C40,"")</f>
      </c>
      <c r="D41" s="56">
        <f>IF(C41&lt;&gt;"",IF(COUNTIF(Main!$C$13:$C$87,TimingSheet!C41)&gt;1,"&lt; c &gt;",""),"")</f>
      </c>
      <c r="E41" s="52"/>
    </row>
    <row r="42" spans="1:5" s="53" customFormat="1" ht="18">
      <c r="A42" s="56">
        <f>Main!A41</f>
        <v>29</v>
      </c>
      <c r="B42" s="53">
        <f>IF(Main!B41&gt;0,Main!B41,"")</f>
      </c>
      <c r="C42" s="56">
        <f>IF(Main!C41&gt;0,Main!C41,"")</f>
      </c>
      <c r="D42" s="56">
        <f>IF(C42&lt;&gt;"",IF(COUNTIF(Main!$C$13:$C$87,TimingSheet!C42)&gt;1,"&lt; c &gt;",""),"")</f>
      </c>
      <c r="E42" s="52"/>
    </row>
    <row r="43" spans="1:5" s="53" customFormat="1" ht="18">
      <c r="A43" s="56">
        <f>Main!A42</f>
        <v>30</v>
      </c>
      <c r="B43" s="53">
        <f>IF(Main!B42&gt;0,Main!B42,"")</f>
      </c>
      <c r="C43" s="56">
        <f>IF(Main!C42&gt;0,Main!C42,"")</f>
      </c>
      <c r="D43" s="56">
        <f>IF(C43&lt;&gt;"",IF(COUNTIF(Main!$C$13:$C$87,TimingSheet!C43)&gt;1,"&lt; c &gt;",""),"")</f>
      </c>
      <c r="E43" s="52"/>
    </row>
    <row r="44" spans="1:5" s="53" customFormat="1" ht="18">
      <c r="A44" s="56">
        <f>Main!A43</f>
        <v>31</v>
      </c>
      <c r="B44" s="53">
        <f>IF(Main!B43&gt;0,Main!B43,"")</f>
      </c>
      <c r="C44" s="56">
        <f>IF(Main!C43&gt;0,Main!C43,"")</f>
      </c>
      <c r="D44" s="56">
        <f>IF(C44&lt;&gt;"",IF(COUNTIF(Main!$C$13:$C$87,TimingSheet!C44)&gt;1,"&lt; c &gt;",""),"")</f>
      </c>
      <c r="E44" s="52"/>
    </row>
    <row r="45" spans="1:5" s="53" customFormat="1" ht="18">
      <c r="A45" s="56">
        <f>Main!A44</f>
        <v>32</v>
      </c>
      <c r="B45" s="53">
        <f>IF(Main!B44&gt;0,Main!B44,"")</f>
      </c>
      <c r="C45" s="56">
        <f>IF(Main!C44&gt;0,Main!C44,"")</f>
      </c>
      <c r="D45" s="56">
        <f>IF(C45&lt;&gt;"",IF(COUNTIF(Main!$C$13:$C$87,TimingSheet!C45)&gt;1,"&lt; c &gt;",""),"")</f>
      </c>
      <c r="E45" s="52"/>
    </row>
    <row r="46" spans="1:5" s="53" customFormat="1" ht="18">
      <c r="A46" s="56">
        <f>Main!A45</f>
        <v>33</v>
      </c>
      <c r="B46" s="53">
        <f>IF(Main!B45&gt;0,Main!B45,"")</f>
      </c>
      <c r="C46" s="56">
        <f>IF(Main!C45&gt;0,Main!C45,"")</f>
      </c>
      <c r="D46" s="56">
        <f>IF(C46&lt;&gt;"",IF(COUNTIF(Main!$C$13:$C$87,TimingSheet!C46)&gt;1,"&lt; c &gt;",""),"")</f>
      </c>
      <c r="E46" s="52"/>
    </row>
    <row r="47" spans="1:5" s="53" customFormat="1" ht="18">
      <c r="A47" s="56">
        <f>Main!A46</f>
        <v>34</v>
      </c>
      <c r="B47" s="53">
        <f>IF(Main!B46&gt;0,Main!B46,"")</f>
      </c>
      <c r="C47" s="56">
        <f>IF(Main!C46&gt;0,Main!C46,"")</f>
      </c>
      <c r="D47" s="56">
        <f>IF(C47&lt;&gt;"",IF(COUNTIF(Main!$C$13:$C$87,TimingSheet!C47)&gt;1,"&lt; c &gt;",""),"")</f>
      </c>
      <c r="E47" s="52"/>
    </row>
    <row r="48" spans="1:5" s="53" customFormat="1" ht="18">
      <c r="A48" s="56">
        <f>Main!A47</f>
        <v>35</v>
      </c>
      <c r="B48" s="53">
        <f>IF(Main!B47&gt;0,Main!B47,"")</f>
      </c>
      <c r="C48" s="56">
        <f>IF(Main!C47&gt;0,Main!C47,"")</f>
      </c>
      <c r="D48" s="56">
        <f>IF(C48&lt;&gt;"",IF(COUNTIF(Main!$C$13:$C$87,TimingSheet!C48)&gt;1,"&lt; c &gt;",""),"")</f>
      </c>
      <c r="E48" s="52"/>
    </row>
    <row r="49" spans="1:5" s="53" customFormat="1" ht="18">
      <c r="A49" s="56">
        <f>Main!A48</f>
        <v>36</v>
      </c>
      <c r="B49" s="53">
        <f>IF(Main!B48&gt;0,Main!B48,"")</f>
      </c>
      <c r="C49" s="56">
        <f>IF(Main!C48&gt;0,Main!C48,"")</f>
      </c>
      <c r="D49" s="56">
        <f>IF(C49&lt;&gt;"",IF(COUNTIF(Main!$C$13:$C$87,TimingSheet!C49)&gt;1,"&lt; c &gt;",""),"")</f>
      </c>
      <c r="E49" s="52"/>
    </row>
    <row r="50" spans="1:5" s="53" customFormat="1" ht="18">
      <c r="A50" s="56">
        <f>Main!A49</f>
        <v>37</v>
      </c>
      <c r="B50" s="53">
        <f>IF(Main!B49&gt;0,Main!B49,"")</f>
      </c>
      <c r="C50" s="56">
        <f>IF(Main!C49&gt;0,Main!C49,"")</f>
      </c>
      <c r="D50" s="56">
        <f>IF(C50&lt;&gt;"",IF(COUNTIF(Main!$C$13:$C$87,TimingSheet!C50)&gt;1,"&lt; c &gt;",""),"")</f>
      </c>
      <c r="E50" s="52"/>
    </row>
    <row r="51" spans="1:5" s="53" customFormat="1" ht="18">
      <c r="A51" s="56">
        <f>Main!A50</f>
        <v>38</v>
      </c>
      <c r="B51" s="53">
        <f>IF(Main!B50&gt;0,Main!B50,"")</f>
      </c>
      <c r="C51" s="56">
        <f>IF(Main!C50&gt;0,Main!C50,"")</f>
      </c>
      <c r="D51" s="56">
        <f>IF(C51&lt;&gt;"",IF(COUNTIF(Main!$C$13:$C$87,TimingSheet!C51)&gt;1,"&lt; c &gt;",""),"")</f>
      </c>
      <c r="E51" s="52"/>
    </row>
    <row r="52" spans="1:5" s="53" customFormat="1" ht="18">
      <c r="A52" s="56">
        <f>Main!A51</f>
        <v>39</v>
      </c>
      <c r="B52" s="53">
        <f>IF(Main!B51&gt;0,Main!B51,"")</f>
      </c>
      <c r="C52" s="56">
        <f>IF(Main!C51&gt;0,Main!C51,"")</f>
      </c>
      <c r="D52" s="56">
        <f>IF(C52&lt;&gt;"",IF(COUNTIF(Main!$C$13:$C$87,TimingSheet!C52)&gt;1,"&lt; c &gt;",""),"")</f>
      </c>
      <c r="E52" s="52"/>
    </row>
    <row r="53" spans="1:5" s="53" customFormat="1" ht="18">
      <c r="A53" s="56">
        <f>Main!A52</f>
        <v>40</v>
      </c>
      <c r="B53" s="53">
        <f>IF(Main!B52&gt;0,Main!B52,"")</f>
      </c>
      <c r="C53" s="56">
        <f>IF(Main!C52&gt;0,Main!C52,"")</f>
      </c>
      <c r="D53" s="56">
        <f>IF(C53&lt;&gt;"",IF(COUNTIF(Main!$C$13:$C$87,TimingSheet!C53)&gt;1,"&lt; c &gt;",""),"")</f>
      </c>
      <c r="E53" s="52"/>
    </row>
    <row r="54" spans="1:5" s="53" customFormat="1" ht="18">
      <c r="A54" s="56">
        <f>Main!A53</f>
        <v>41</v>
      </c>
      <c r="B54" s="53">
        <f>IF(Main!B53&gt;0,Main!B53,"")</f>
      </c>
      <c r="C54" s="56">
        <f>IF(Main!C53&gt;0,Main!C53,"")</f>
      </c>
      <c r="D54" s="56">
        <f>IF(C54&lt;&gt;"",IF(COUNTIF(Main!$C$13:$C$87,TimingSheet!C54)&gt;1,"&lt; c &gt;",""),"")</f>
      </c>
      <c r="E54" s="52"/>
    </row>
    <row r="55" spans="1:5" s="53" customFormat="1" ht="18">
      <c r="A55" s="56">
        <f>Main!A54</f>
        <v>42</v>
      </c>
      <c r="B55" s="53">
        <f>IF(Main!B54&gt;0,Main!B54,"")</f>
      </c>
      <c r="C55" s="56">
        <f>IF(Main!C54&gt;0,Main!C54,"")</f>
      </c>
      <c r="D55" s="56">
        <f>IF(C55&lt;&gt;"",IF(COUNTIF(Main!$C$13:$C$87,TimingSheet!C55)&gt;1,"&lt; c &gt;",""),"")</f>
      </c>
      <c r="E55" s="52"/>
    </row>
    <row r="56" spans="1:5" s="53" customFormat="1" ht="18">
      <c r="A56" s="56">
        <f>Main!A55</f>
        <v>43</v>
      </c>
      <c r="B56" s="53">
        <f>IF(Main!B55&gt;0,Main!B55,"")</f>
      </c>
      <c r="C56" s="56">
        <f>IF(Main!C55&gt;0,Main!C55,"")</f>
      </c>
      <c r="D56" s="56">
        <f>IF(C56&lt;&gt;"",IF(COUNTIF(Main!$C$13:$C$87,TimingSheet!C56)&gt;1,"&lt; c &gt;",""),"")</f>
      </c>
      <c r="E56" s="52"/>
    </row>
    <row r="57" spans="1:5" s="53" customFormat="1" ht="18">
      <c r="A57" s="56">
        <f>Main!A56</f>
        <v>44</v>
      </c>
      <c r="B57" s="53">
        <f>IF(Main!B56&gt;0,Main!B56,"")</f>
      </c>
      <c r="C57" s="56">
        <f>IF(Main!C56&gt;0,Main!C56,"")</f>
      </c>
      <c r="D57" s="56">
        <f>IF(C57&lt;&gt;"",IF(COUNTIF(Main!$C$13:$C$87,TimingSheet!C57)&gt;1,"&lt; c &gt;",""),"")</f>
      </c>
      <c r="E57" s="52"/>
    </row>
    <row r="58" spans="1:5" s="53" customFormat="1" ht="18">
      <c r="A58" s="56">
        <f>Main!A57</f>
        <v>45</v>
      </c>
      <c r="B58" s="53">
        <f>IF(Main!B57&gt;0,Main!B57,"")</f>
      </c>
      <c r="C58" s="56">
        <f>IF(Main!C57&gt;0,Main!C57,"")</f>
      </c>
      <c r="D58" s="56">
        <f>IF(C58&lt;&gt;"",IF(COUNTIF(Main!$C$13:$C$87,TimingSheet!C58)&gt;1,"&lt; c &gt;",""),"")</f>
      </c>
      <c r="E58" s="52"/>
    </row>
    <row r="59" spans="1:5" s="53" customFormat="1" ht="18">
      <c r="A59" s="56">
        <f>Main!A58</f>
        <v>46</v>
      </c>
      <c r="B59" s="53">
        <f>IF(Main!B58&gt;0,Main!B58,"")</f>
      </c>
      <c r="C59" s="56">
        <f>IF(Main!C58&gt;0,Main!C58,"")</f>
      </c>
      <c r="D59" s="56">
        <f>IF(C59&lt;&gt;"",IF(COUNTIF(Main!$C$13:$C$87,TimingSheet!C59)&gt;1,"&lt; c &gt;",""),"")</f>
      </c>
      <c r="E59" s="52"/>
    </row>
    <row r="60" spans="1:5" s="53" customFormat="1" ht="18">
      <c r="A60" s="56">
        <f>Main!A59</f>
        <v>47</v>
      </c>
      <c r="B60" s="53">
        <f>IF(Main!B59&gt;0,Main!B59,"")</f>
      </c>
      <c r="C60" s="56">
        <f>IF(Main!C59&gt;0,Main!C59,"")</f>
      </c>
      <c r="D60" s="56">
        <f>IF(C60&lt;&gt;"",IF(COUNTIF(Main!$C$13:$C$87,TimingSheet!C60)&gt;1,"&lt; c &gt;",""),"")</f>
      </c>
      <c r="E60" s="52"/>
    </row>
    <row r="61" spans="1:5" s="53" customFormat="1" ht="18">
      <c r="A61" s="56">
        <f>Main!A60</f>
        <v>48</v>
      </c>
      <c r="B61" s="53">
        <f>IF(Main!B60&gt;0,Main!B60,"")</f>
      </c>
      <c r="C61" s="56">
        <f>IF(Main!C60&gt;0,Main!C60,"")</f>
      </c>
      <c r="D61" s="56">
        <f>IF(C61&lt;&gt;"",IF(COUNTIF(Main!$C$13:$C$87,TimingSheet!C61)&gt;1,"&lt; c &gt;",""),"")</f>
      </c>
      <c r="E61" s="52"/>
    </row>
    <row r="62" spans="1:5" s="53" customFormat="1" ht="18">
      <c r="A62" s="56">
        <f>Main!A61</f>
        <v>49</v>
      </c>
      <c r="B62" s="53">
        <f>IF(Main!B61&gt;0,Main!B61,"")</f>
      </c>
      <c r="C62" s="56">
        <f>IF(Main!C61&gt;0,Main!C61,"")</f>
      </c>
      <c r="D62" s="56">
        <f>IF(C62&lt;&gt;"",IF(COUNTIF(Main!$C$13:$C$87,TimingSheet!C62)&gt;1,"&lt; c &gt;",""),"")</f>
      </c>
      <c r="E62" s="52"/>
    </row>
    <row r="63" spans="1:5" s="53" customFormat="1" ht="18">
      <c r="A63" s="56">
        <f>Main!A62</f>
        <v>50</v>
      </c>
      <c r="B63" s="53">
        <f>IF(Main!B62&gt;0,Main!B62,"")</f>
      </c>
      <c r="C63" s="56">
        <f>IF(Main!C62&gt;0,Main!C62,"")</f>
      </c>
      <c r="D63" s="56">
        <f>IF(C63&lt;&gt;"",IF(COUNTIF(Main!$C$13:$C$87,TimingSheet!C63)&gt;1,"&lt; c &gt;",""),"")</f>
      </c>
      <c r="E63" s="52"/>
    </row>
    <row r="64" spans="1:5" s="53" customFormat="1" ht="18">
      <c r="A64" s="56"/>
      <c r="C64" s="56"/>
      <c r="E64" s="52"/>
    </row>
    <row r="65" spans="1:5" s="54" customFormat="1" ht="20.25">
      <c r="A65" s="162" t="s">
        <v>54</v>
      </c>
      <c r="B65" s="159"/>
      <c r="C65" s="56" t="s">
        <v>27</v>
      </c>
      <c r="D65" s="58" t="str">
        <f>IF(Main!D3&gt;0,Main!D3,"")</f>
        <v>Winter League Round 5</v>
      </c>
      <c r="E65" s="62"/>
    </row>
    <row r="66" spans="1:6" s="54" customFormat="1" ht="20.25">
      <c r="A66" s="55"/>
      <c r="B66" s="62" t="s">
        <v>56</v>
      </c>
      <c r="C66" s="63"/>
      <c r="E66" s="165" t="s">
        <v>98</v>
      </c>
      <c r="F66" s="159"/>
    </row>
    <row r="67" spans="1:7" s="61" customFormat="1" ht="15.75">
      <c r="A67" s="59" t="s">
        <v>26</v>
      </c>
      <c r="B67" s="65" t="str">
        <f>IF(Main!B3&gt;0,Main!B3,"")</f>
        <v>07 March 2004</v>
      </c>
      <c r="C67" s="167" t="s">
        <v>94</v>
      </c>
      <c r="D67" s="168"/>
      <c r="E67" s="168"/>
      <c r="F67" s="168"/>
      <c r="G67" s="168"/>
    </row>
    <row r="69" spans="1:7" s="61" customFormat="1" ht="15.75">
      <c r="A69" s="59" t="s">
        <v>24</v>
      </c>
      <c r="B69" s="60" t="s">
        <v>55</v>
      </c>
      <c r="C69" s="59" t="s">
        <v>36</v>
      </c>
      <c r="E69" s="59" t="s">
        <v>57</v>
      </c>
      <c r="G69" s="64" t="s">
        <v>58</v>
      </c>
    </row>
    <row r="70" spans="1:8" s="61" customFormat="1" ht="15.75">
      <c r="A70" s="163" t="s">
        <v>59</v>
      </c>
      <c r="B70" s="164"/>
      <c r="C70" s="164"/>
      <c r="D70" s="164"/>
      <c r="E70" s="164"/>
      <c r="F70" s="164"/>
      <c r="G70" s="164"/>
      <c r="H70" s="159"/>
    </row>
    <row r="71" spans="1:5" s="53" customFormat="1" ht="18">
      <c r="A71" s="56">
        <f>Main!A63</f>
        <v>51</v>
      </c>
      <c r="B71" s="53">
        <f>IF(Main!B63&gt;0,Main!B63,"")</f>
      </c>
      <c r="C71" s="56">
        <f>IF(Main!C63&gt;0,Main!C63,"")</f>
      </c>
      <c r="D71" s="56">
        <f>IF(C71&lt;&gt;"",IF(COUNTIF(Main!$C$13:$C$87,TimingSheet!C71)&gt;1,"&lt; c &gt;",""),"")</f>
      </c>
      <c r="E71" s="52"/>
    </row>
    <row r="72" spans="1:5" s="53" customFormat="1" ht="18">
      <c r="A72" s="56">
        <f>Main!A64</f>
        <v>52</v>
      </c>
      <c r="B72" s="53">
        <f>IF(Main!B64&gt;0,Main!B64,"")</f>
      </c>
      <c r="C72" s="56">
        <f>IF(Main!C64&gt;0,Main!C64,"")</f>
      </c>
      <c r="D72" s="56">
        <f>IF(C72&lt;&gt;"",IF(COUNTIF(Main!$C$13:$C$87,TimingSheet!C72)&gt;1,"&lt; c &gt;",""),"")</f>
      </c>
      <c r="E72" s="52"/>
    </row>
    <row r="73" spans="1:5" s="53" customFormat="1" ht="18">
      <c r="A73" s="56">
        <f>Main!A65</f>
        <v>53</v>
      </c>
      <c r="B73" s="53">
        <f>IF(Main!B65&gt;0,Main!B65,"")</f>
      </c>
      <c r="C73" s="56">
        <f>IF(Main!C65&gt;0,Main!C65,"")</f>
      </c>
      <c r="D73" s="56">
        <f>IF(C73&lt;&gt;"",IF(COUNTIF(Main!$C$13:$C$87,TimingSheet!C73)&gt;1,"&lt; c &gt;",""),"")</f>
      </c>
      <c r="E73" s="52"/>
    </row>
    <row r="74" spans="1:5" s="53" customFormat="1" ht="18">
      <c r="A74" s="56">
        <f>Main!A66</f>
        <v>54</v>
      </c>
      <c r="B74" s="53">
        <f>IF(Main!B66&gt;0,Main!B66,"")</f>
      </c>
      <c r="C74" s="56">
        <f>IF(Main!C66&gt;0,Main!C66,"")</f>
      </c>
      <c r="D74" s="56">
        <f>IF(C74&lt;&gt;"",IF(COUNTIF(Main!$C$13:$C$87,TimingSheet!C74)&gt;1,"&lt; c &gt;",""),"")</f>
      </c>
      <c r="E74" s="52"/>
    </row>
    <row r="75" spans="1:5" s="53" customFormat="1" ht="18">
      <c r="A75" s="56">
        <f>Main!A67</f>
        <v>55</v>
      </c>
      <c r="B75" s="53">
        <f>IF(Main!B67&gt;0,Main!B67,"")</f>
      </c>
      <c r="C75" s="56">
        <f>IF(Main!C67&gt;0,Main!C67,"")</f>
      </c>
      <c r="D75" s="56">
        <f>IF(C75&lt;&gt;"",IF(COUNTIF(Main!$C$13:$C$87,TimingSheet!C75)&gt;1,"&lt; c &gt;",""),"")</f>
      </c>
      <c r="E75" s="52"/>
    </row>
    <row r="76" spans="1:5" s="53" customFormat="1" ht="18">
      <c r="A76" s="56">
        <f>Main!A68</f>
        <v>56</v>
      </c>
      <c r="B76" s="53">
        <f>IF(Main!B68&gt;0,Main!B68,"")</f>
      </c>
      <c r="C76" s="56">
        <f>IF(Main!C68&gt;0,Main!C68,"")</f>
      </c>
      <c r="D76" s="56">
        <f>IF(C76&lt;&gt;"",IF(COUNTIF(Main!$C$13:$C$87,TimingSheet!C76)&gt;1,"&lt; c &gt;",""),"")</f>
      </c>
      <c r="E76" s="52"/>
    </row>
    <row r="77" spans="1:5" s="53" customFormat="1" ht="18">
      <c r="A77" s="56">
        <f>Main!A69</f>
        <v>57</v>
      </c>
      <c r="B77" s="53">
        <f>IF(Main!B69&gt;0,Main!B69,"")</f>
      </c>
      <c r="C77" s="56">
        <f>IF(Main!C69&gt;0,Main!C69,"")</f>
      </c>
      <c r="D77" s="56">
        <f>IF(C77&lt;&gt;"",IF(COUNTIF(Main!$C$13:$C$87,TimingSheet!C77)&gt;1,"&lt; c &gt;",""),"")</f>
      </c>
      <c r="E77" s="52"/>
    </row>
    <row r="78" spans="1:5" s="53" customFormat="1" ht="18">
      <c r="A78" s="56">
        <f>Main!A70</f>
        <v>58</v>
      </c>
      <c r="B78" s="53">
        <f>IF(Main!B70&gt;0,Main!B70,"")</f>
      </c>
      <c r="C78" s="56">
        <f>IF(Main!C70&gt;0,Main!C70,"")</f>
      </c>
      <c r="D78" s="56">
        <f>IF(C78&lt;&gt;"",IF(COUNTIF(Main!$C$13:$C$87,TimingSheet!C78)&gt;1,"&lt; c &gt;",""),"")</f>
      </c>
      <c r="E78" s="52"/>
    </row>
    <row r="79" spans="1:5" s="53" customFormat="1" ht="18">
      <c r="A79" s="56">
        <f>Main!A71</f>
        <v>59</v>
      </c>
      <c r="B79" s="53">
        <f>IF(Main!B71&gt;0,Main!B71,"")</f>
      </c>
      <c r="C79" s="56">
        <f>IF(Main!C71&gt;0,Main!C71,"")</f>
      </c>
      <c r="D79" s="56">
        <f>IF(C79&lt;&gt;"",IF(COUNTIF(Main!$C$13:$C$87,TimingSheet!C79)&gt;1,"&lt; c &gt;",""),"")</f>
      </c>
      <c r="E79" s="52"/>
    </row>
    <row r="80" spans="1:5" s="53" customFormat="1" ht="18">
      <c r="A80" s="56">
        <f>Main!A72</f>
        <v>60</v>
      </c>
      <c r="B80" s="53">
        <f>IF(Main!B72&gt;0,Main!B72,"")</f>
      </c>
      <c r="C80" s="56">
        <f>IF(Main!C72&gt;0,Main!C72,"")</f>
      </c>
      <c r="D80" s="56">
        <f>IF(C80&lt;&gt;"",IF(COUNTIF(Main!$C$13:$C$87,TimingSheet!C80)&gt;1,"&lt; c &gt;",""),"")</f>
      </c>
      <c r="E80" s="52"/>
    </row>
    <row r="81" spans="1:5" s="53" customFormat="1" ht="18">
      <c r="A81" s="56">
        <f>Main!A73</f>
        <v>61</v>
      </c>
      <c r="B81" s="53">
        <f>IF(Main!B73&gt;0,Main!B73,"")</f>
      </c>
      <c r="C81" s="56">
        <f>IF(Main!C73&gt;0,Main!C73,"")</f>
      </c>
      <c r="D81" s="56">
        <f>IF(C81&lt;&gt;"",IF(COUNTIF(Main!$C$13:$C$87,TimingSheet!C81)&gt;1,"&lt; c &gt;",""),"")</f>
      </c>
      <c r="E81" s="52"/>
    </row>
    <row r="82" spans="1:5" s="53" customFormat="1" ht="18">
      <c r="A82" s="56">
        <f>Main!A74</f>
        <v>62</v>
      </c>
      <c r="B82" s="53">
        <f>IF(Main!B74&gt;0,Main!B74,"")</f>
      </c>
      <c r="C82" s="56">
        <f>IF(Main!C74&gt;0,Main!C74,"")</f>
      </c>
      <c r="D82" s="56">
        <f>IF(C82&lt;&gt;"",IF(COUNTIF(Main!$C$13:$C$87,TimingSheet!C82)&gt;1,"&lt; c &gt;",""),"")</f>
      </c>
      <c r="E82" s="52"/>
    </row>
    <row r="83" spans="1:5" s="53" customFormat="1" ht="18">
      <c r="A83" s="56">
        <f>Main!A75</f>
        <v>63</v>
      </c>
      <c r="B83" s="53">
        <f>IF(Main!B75&gt;0,Main!B75,"")</f>
      </c>
      <c r="C83" s="56">
        <f>IF(Main!C75&gt;0,Main!C75,"")</f>
      </c>
      <c r="D83" s="56">
        <f>IF(C83&lt;&gt;"",IF(COUNTIF(Main!$C$13:$C$87,TimingSheet!C83)&gt;1,"&lt; c &gt;",""),"")</f>
      </c>
      <c r="E83" s="52"/>
    </row>
    <row r="84" spans="1:5" s="53" customFormat="1" ht="18">
      <c r="A84" s="56">
        <f>Main!A76</f>
        <v>64</v>
      </c>
      <c r="B84" s="53">
        <f>IF(Main!B76&gt;0,Main!B76,"")</f>
      </c>
      <c r="C84" s="56">
        <f>IF(Main!C76&gt;0,Main!C76,"")</f>
      </c>
      <c r="D84" s="56">
        <f>IF(C84&lt;&gt;"",IF(COUNTIF(Main!$C$13:$C$87,TimingSheet!C84)&gt;1,"&lt; c &gt;",""),"")</f>
      </c>
      <c r="E84" s="52"/>
    </row>
    <row r="85" spans="1:5" s="53" customFormat="1" ht="18">
      <c r="A85" s="56">
        <f>Main!A77</f>
        <v>65</v>
      </c>
      <c r="B85" s="53">
        <f>IF(Main!B77&gt;0,Main!B77,"")</f>
      </c>
      <c r="C85" s="56">
        <f>IF(Main!C77&gt;0,Main!C77,"")</f>
      </c>
      <c r="D85" s="56">
        <f>IF(C85&lt;&gt;"",IF(COUNTIF(Main!$C$13:$C$87,TimingSheet!C85)&gt;1,"&lt; c &gt;",""),"")</f>
      </c>
      <c r="E85" s="52"/>
    </row>
    <row r="86" spans="1:5" s="53" customFormat="1" ht="18">
      <c r="A86" s="56">
        <f>Main!A78</f>
        <v>66</v>
      </c>
      <c r="B86" s="53">
        <f>IF(Main!B78&gt;0,Main!B78,"")</f>
      </c>
      <c r="C86" s="56">
        <f>IF(Main!C78&gt;0,Main!C78,"")</f>
      </c>
      <c r="D86" s="56">
        <f>IF(C86&lt;&gt;"",IF(COUNTIF(Main!$C$13:$C$87,TimingSheet!C86)&gt;1,"&lt; c &gt;",""),"")</f>
      </c>
      <c r="E86" s="52"/>
    </row>
    <row r="87" spans="1:5" s="53" customFormat="1" ht="18">
      <c r="A87" s="56">
        <f>Main!A79</f>
        <v>67</v>
      </c>
      <c r="B87" s="53">
        <f>IF(Main!B79&gt;0,Main!B79,"")</f>
      </c>
      <c r="C87" s="56">
        <f>IF(Main!C79&gt;0,Main!C79,"")</f>
      </c>
      <c r="D87" s="56">
        <f>IF(C87&lt;&gt;"",IF(COUNTIF(Main!$C$13:$C$87,TimingSheet!C87)&gt;1,"&lt; c &gt;",""),"")</f>
      </c>
      <c r="E87" s="52"/>
    </row>
    <row r="88" spans="1:5" s="53" customFormat="1" ht="18">
      <c r="A88" s="56">
        <f>Main!A80</f>
        <v>68</v>
      </c>
      <c r="B88" s="53">
        <f>IF(Main!B80&gt;0,Main!B80,"")</f>
      </c>
      <c r="C88" s="56">
        <f>IF(Main!C80&gt;0,Main!C80,"")</f>
      </c>
      <c r="D88" s="56">
        <f>IF(C88&lt;&gt;"",IF(COUNTIF(Main!$C$13:$C$87,TimingSheet!C88)&gt;1,"&lt; c &gt;",""),"")</f>
      </c>
      <c r="E88" s="52"/>
    </row>
    <row r="89" spans="1:5" s="53" customFormat="1" ht="18">
      <c r="A89" s="56">
        <f>Main!A81</f>
        <v>69</v>
      </c>
      <c r="B89" s="53">
        <f>IF(Main!B81&gt;0,Main!B81,"")</f>
      </c>
      <c r="C89" s="56">
        <f>IF(Main!C81&gt;0,Main!C81,"")</f>
      </c>
      <c r="D89" s="56">
        <f>IF(C89&lt;&gt;"",IF(COUNTIF(Main!$C$13:$C$87,TimingSheet!C89)&gt;1,"&lt; c &gt;",""),"")</f>
      </c>
      <c r="E89" s="52"/>
    </row>
    <row r="90" spans="1:5" s="53" customFormat="1" ht="18">
      <c r="A90" s="56">
        <f>Main!A82</f>
        <v>70</v>
      </c>
      <c r="B90" s="53">
        <f>IF(Main!B82&gt;0,Main!B82,"")</f>
      </c>
      <c r="C90" s="56">
        <f>IF(Main!C82&gt;0,Main!C82,"")</f>
      </c>
      <c r="D90" s="56">
        <f>IF(C90&lt;&gt;"",IF(COUNTIF(Main!$C$13:$C$87,TimingSheet!C90)&gt;1,"&lt; c &gt;",""),"")</f>
      </c>
      <c r="E90" s="52"/>
    </row>
    <row r="91" spans="1:5" s="53" customFormat="1" ht="18">
      <c r="A91" s="56">
        <f>Main!A83</f>
        <v>71</v>
      </c>
      <c r="B91" s="53">
        <f>IF(Main!B83&gt;0,Main!B83,"")</f>
      </c>
      <c r="C91" s="56">
        <f>IF(Main!C83&gt;0,Main!C83,"")</f>
      </c>
      <c r="D91" s="56">
        <f>IF(C91&lt;&gt;"",IF(COUNTIF(Main!$C$13:$C$87,TimingSheet!C91)&gt;1,"&lt; c &gt;",""),"")</f>
      </c>
      <c r="E91" s="52"/>
    </row>
    <row r="92" spans="1:5" s="53" customFormat="1" ht="18">
      <c r="A92" s="56">
        <f>Main!A84</f>
        <v>72</v>
      </c>
      <c r="B92" s="53">
        <f>IF(Main!B84&gt;0,Main!B84,"")</f>
      </c>
      <c r="C92" s="56">
        <f>IF(Main!C84&gt;0,Main!C84,"")</f>
      </c>
      <c r="D92" s="56">
        <f>IF(C92&lt;&gt;"",IF(COUNTIF(Main!$C$13:$C$87,TimingSheet!C92)&gt;1,"&lt; c &gt;",""),"")</f>
      </c>
      <c r="E92" s="52"/>
    </row>
    <row r="93" spans="1:5" s="53" customFormat="1" ht="18">
      <c r="A93" s="56">
        <f>Main!A85</f>
        <v>73</v>
      </c>
      <c r="B93" s="53">
        <f>IF(Main!B85&gt;0,Main!B85,"")</f>
      </c>
      <c r="C93" s="56">
        <f>IF(Main!C85&gt;0,Main!C85,"")</f>
      </c>
      <c r="D93" s="56">
        <f>IF(C93&lt;&gt;"",IF(COUNTIF(Main!$C$13:$C$87,TimingSheet!C93)&gt;1,"&lt; c &gt;",""),"")</f>
      </c>
      <c r="E93" s="52"/>
    </row>
    <row r="94" spans="1:5" s="53" customFormat="1" ht="18">
      <c r="A94" s="56">
        <f>Main!A86</f>
        <v>74</v>
      </c>
      <c r="B94" s="53">
        <f>IF(Main!B86&gt;0,Main!B86,"")</f>
      </c>
      <c r="C94" s="56">
        <f>IF(Main!C86&gt;0,Main!C86,"")</f>
      </c>
      <c r="D94" s="56">
        <f>IF(C94&lt;&gt;"",IF(COUNTIF(Main!$C$13:$C$87,TimingSheet!C94)&gt;1,"&lt; c &gt;",""),"")</f>
      </c>
      <c r="E94" s="52"/>
    </row>
    <row r="95" spans="1:5" s="53" customFormat="1" ht="18">
      <c r="A95" s="56">
        <f>Main!A87</f>
        <v>75</v>
      </c>
      <c r="B95" s="53">
        <f>IF(Main!B87&gt;0,Main!B87,"")</f>
      </c>
      <c r="C95" s="56">
        <f>IF(Main!C87&gt;0,Main!C87,"")</f>
      </c>
      <c r="D95" s="56">
        <f>IF(C95&lt;&gt;"",IF(COUNTIF(Main!$C$13:$C$87,TimingSheet!C95)&gt;1,"&lt; c &gt;",""),"")</f>
      </c>
      <c r="E95" s="52"/>
    </row>
  </sheetData>
  <sheetProtection password="CC1B" sheet="1" objects="1" scenarios="1"/>
  <mergeCells count="13">
    <mergeCell ref="A70:H70"/>
    <mergeCell ref="A38:H38"/>
    <mergeCell ref="C3:G3"/>
    <mergeCell ref="C35:G35"/>
    <mergeCell ref="C67:G67"/>
    <mergeCell ref="E34:F34"/>
    <mergeCell ref="E66:F66"/>
    <mergeCell ref="A1:B1"/>
    <mergeCell ref="A33:B33"/>
    <mergeCell ref="A65:B65"/>
    <mergeCell ref="A6:H6"/>
    <mergeCell ref="E2:F2"/>
    <mergeCell ref="D1:H1"/>
  </mergeCells>
  <printOptions gridLines="1"/>
  <pageMargins left="0.75" right="0.75" top="1" bottom="1" header="0.5" footer="0.5"/>
  <pageSetup horizontalDpi="600" verticalDpi="600" orientation="portrait" r:id="rId3"/>
  <rowBreaks count="2" manualBreakCount="2">
    <brk id="32" max="255" man="1"/>
    <brk id="64" max="255" man="1"/>
  </rowBreaks>
  <legacyDrawing r:id="rId2"/>
</worksheet>
</file>

<file path=xl/worksheets/sheet3.xml><?xml version="1.0" encoding="utf-8"?>
<worksheet xmlns="http://schemas.openxmlformats.org/spreadsheetml/2006/main" xmlns:r="http://schemas.openxmlformats.org/officeDocument/2006/relationships">
  <sheetPr codeName="Sheet3"/>
  <dimension ref="A1:AG178"/>
  <sheetViews>
    <sheetView showRowColHeaders="0" workbookViewId="0" topLeftCell="A80">
      <selection activeCell="E97" sqref="E97"/>
    </sheetView>
  </sheetViews>
  <sheetFormatPr defaultColWidth="9.140625" defaultRowHeight="12.75"/>
  <cols>
    <col min="1" max="1" width="9.421875" style="42" bestFit="1" customWidth="1"/>
    <col min="2" max="2" width="13.7109375" style="42" customWidth="1"/>
    <col min="3" max="3" width="27.57421875" style="71" customWidth="1"/>
    <col min="4" max="4" width="9.421875" style="24" bestFit="1" customWidth="1"/>
    <col min="5" max="5" width="11.421875" style="24" bestFit="1" customWidth="1"/>
    <col min="6" max="8" width="9.140625" style="24" customWidth="1"/>
    <col min="9" max="33" width="9.140625" style="68" customWidth="1"/>
  </cols>
  <sheetData>
    <row r="1" spans="1:32" s="1" customFormat="1" ht="12.75" hidden="1">
      <c r="A1" s="17"/>
      <c r="B1" s="17" t="s">
        <v>29</v>
      </c>
      <c r="C1" s="8" t="s">
        <v>55</v>
      </c>
      <c r="D1" s="8">
        <v>1</v>
      </c>
      <c r="E1" s="8"/>
      <c r="F1" s="8">
        <f>D1+1</f>
        <v>2</v>
      </c>
      <c r="G1" s="8"/>
      <c r="H1" s="8">
        <f>F1+1</f>
        <v>3</v>
      </c>
      <c r="J1" s="1">
        <f>H1+1</f>
        <v>4</v>
      </c>
      <c r="L1" s="1">
        <f>J1+1</f>
        <v>5</v>
      </c>
      <c r="N1" s="1">
        <f>L1+1</f>
        <v>6</v>
      </c>
      <c r="P1" s="1">
        <f>N1+1</f>
        <v>7</v>
      </c>
      <c r="R1" s="1">
        <f>P1+1</f>
        <v>8</v>
      </c>
      <c r="T1" s="1">
        <f>R1+1</f>
        <v>9</v>
      </c>
      <c r="V1" s="1">
        <f>T1+1</f>
        <v>10</v>
      </c>
      <c r="X1" s="1">
        <f>V1+1</f>
        <v>11</v>
      </c>
      <c r="Z1" s="1">
        <f>X1+1</f>
        <v>12</v>
      </c>
      <c r="AB1" s="1">
        <f>Z1+1</f>
        <v>13</v>
      </c>
      <c r="AD1" s="1">
        <f>AB1+1</f>
        <v>14</v>
      </c>
      <c r="AF1" s="1">
        <f>AD1+1</f>
        <v>15</v>
      </c>
    </row>
    <row r="2" spans="4:33" ht="12.75" hidden="1">
      <c r="D2" s="24" t="s">
        <v>60</v>
      </c>
      <c r="E2" s="24" t="s">
        <v>2</v>
      </c>
      <c r="F2" s="24" t="s">
        <v>60</v>
      </c>
      <c r="G2" s="24" t="s">
        <v>2</v>
      </c>
      <c r="H2" s="24" t="s">
        <v>60</v>
      </c>
      <c r="I2" s="68" t="s">
        <v>2</v>
      </c>
      <c r="J2" s="68" t="s">
        <v>60</v>
      </c>
      <c r="K2" s="68" t="s">
        <v>2</v>
      </c>
      <c r="L2" s="68" t="s">
        <v>60</v>
      </c>
      <c r="M2" s="68" t="s">
        <v>2</v>
      </c>
      <c r="N2" s="68" t="s">
        <v>60</v>
      </c>
      <c r="O2" s="68" t="s">
        <v>2</v>
      </c>
      <c r="P2" s="68" t="s">
        <v>60</v>
      </c>
      <c r="Q2" s="68" t="s">
        <v>2</v>
      </c>
      <c r="R2" s="68" t="s">
        <v>60</v>
      </c>
      <c r="S2" s="68" t="s">
        <v>2</v>
      </c>
      <c r="T2" s="68" t="s">
        <v>60</v>
      </c>
      <c r="U2" s="68" t="s">
        <v>2</v>
      </c>
      <c r="V2" s="68" t="s">
        <v>60</v>
      </c>
      <c r="W2" s="68" t="s">
        <v>2</v>
      </c>
      <c r="X2" s="68" t="s">
        <v>60</v>
      </c>
      <c r="Y2" s="68" t="s">
        <v>2</v>
      </c>
      <c r="Z2" s="68" t="s">
        <v>60</v>
      </c>
      <c r="AA2" s="68" t="s">
        <v>2</v>
      </c>
      <c r="AB2" s="68" t="s">
        <v>60</v>
      </c>
      <c r="AC2" s="68" t="s">
        <v>2</v>
      </c>
      <c r="AD2" s="68" t="s">
        <v>60</v>
      </c>
      <c r="AE2" s="68" t="s">
        <v>2</v>
      </c>
      <c r="AF2" s="68" t="s">
        <v>60</v>
      </c>
      <c r="AG2" s="68" t="s">
        <v>2</v>
      </c>
    </row>
    <row r="3" ht="12.75" hidden="1"/>
    <row r="4" spans="1:33" ht="12.75" hidden="1">
      <c r="A4" s="42">
        <v>1</v>
      </c>
      <c r="B4" s="29">
        <f>IF(Main!E13&lt;&gt;"",Main!E13+(0.000001*A4),"")</f>
        <v>6315.111531245566</v>
      </c>
      <c r="C4" s="71" t="str">
        <f>IF(Main!B13&gt;0,Main!B13,"")</f>
        <v>Peter Reimer</v>
      </c>
      <c r="D4" s="24">
        <f>IF(Main!J13&gt;0,Main!J13,"")</f>
        <v>79.84</v>
      </c>
      <c r="E4" s="24">
        <f>IF(Main!K13&gt;0,Main!K13,"")</f>
        <v>580.5360721442886</v>
      </c>
      <c r="F4" s="24">
        <f>IF(Main!N13&gt;0,Main!N13,"")</f>
      </c>
      <c r="G4" s="24">
        <f>IF(Main!O13&gt;0,Main!O13,"")</f>
      </c>
      <c r="H4" s="24">
        <f>IF(Main!R13&gt;0,Main!R13,"")</f>
        <v>76.55</v>
      </c>
      <c r="I4" s="68">
        <f>IF(Main!S13&gt;0,Main!S13,"")</f>
        <v>522.0117570215546</v>
      </c>
      <c r="J4" s="68">
        <f>IF(Main!W13&gt;0,Main!W13,"")</f>
        <v>69.95</v>
      </c>
      <c r="K4" s="68">
        <f>IF(Main!X13&gt;0,Main!X13,"")</f>
        <v>505.0750536097212</v>
      </c>
      <c r="L4" s="68">
        <f>IF(Main!AA13&gt;0,Main!AA13,"")</f>
        <v>88.13</v>
      </c>
      <c r="M4" s="68">
        <f>IF(Main!AB13&gt;0,Main!AB13,"")</f>
        <v>431.06774083739936</v>
      </c>
      <c r="N4" s="68">
        <f>IF(Main!AE13&gt;0,Main!AE13,"")</f>
      </c>
      <c r="O4" s="68">
        <f>IF(Main!AF13&gt;0,Main!AF13,"")</f>
      </c>
      <c r="P4" s="68">
        <f>IF(Main!AI13&gt;0,Main!AI13,"")</f>
      </c>
      <c r="Q4" s="68">
        <f>IF(Main!AJ13&gt;0,Main!AJ13,"")</f>
      </c>
      <c r="R4" s="68">
        <f>IF(Main!AM13&gt;0,Main!AM13,"")</f>
        <v>71.42</v>
      </c>
      <c r="S4" s="68">
        <f>IF(Main!AN13&gt;0,Main!AN13,"")</f>
        <v>547.7457294875384</v>
      </c>
      <c r="T4" s="68">
        <f>IF(Main!AQ13&gt;0,Main!AQ13,"")</f>
        <v>65.56</v>
      </c>
      <c r="U4" s="68">
        <f>IF(Main!AR13&gt;0,Main!AR13,"")</f>
        <v>583.129957291031</v>
      </c>
      <c r="V4" s="68">
        <f>IF(Main!AU13&gt;0,Main!AU13,"")</f>
        <v>69.33</v>
      </c>
      <c r="W4" s="68">
        <f>IF(Main!AV13&gt;0,Main!AV13,"")</f>
        <v>479.30188951391887</v>
      </c>
      <c r="X4" s="68">
        <f>IF(Main!AY13&gt;0,Main!AY13,"")</f>
        <v>78.05</v>
      </c>
      <c r="Y4" s="68">
        <f>IF(Main!AZ13&gt;0,Main!AZ13,"")</f>
        <v>484.4330557335042</v>
      </c>
      <c r="Z4" s="68">
        <f>IF(Main!BC13&gt;0,Main!BC13,"")</f>
        <v>68.72</v>
      </c>
      <c r="AA4" s="68">
        <f>IF(Main!BD13&gt;0,Main!BD13,"")</f>
        <v>545.8381839348078</v>
      </c>
      <c r="AB4" s="68">
        <f>IF(Main!BG13&gt;0,Main!BG13,"")</f>
        <v>68.55</v>
      </c>
      <c r="AC4" s="68">
        <f>IF(Main!BH13&gt;0,Main!BH13,"")</f>
        <v>558.8621444201314</v>
      </c>
      <c r="AD4" s="68">
        <f>IF(Main!BK13&gt;0,Main!BK13,"")</f>
        <v>72.16</v>
      </c>
      <c r="AE4" s="68">
        <f>IF(Main!BL13&gt;0,Main!BL13,"")</f>
        <v>463.96895787139687</v>
      </c>
      <c r="AF4" s="68">
        <f>IF(Main!BO13&gt;0,Main!BO13,"")</f>
        <v>63.77</v>
      </c>
      <c r="AG4" s="68">
        <f>IF(Main!BP13&gt;0,Main!BP13,"")</f>
        <v>613.140975380273</v>
      </c>
    </row>
    <row r="5" spans="1:33" ht="12.75" hidden="1">
      <c r="A5" s="42">
        <f>A4+1</f>
        <v>2</v>
      </c>
      <c r="B5" s="29">
        <f>IF(Main!E14&lt;&gt;"",Main!E14+(0.000001*A5),"")</f>
        <v>11382.777588110623</v>
      </c>
      <c r="C5" s="71" t="str">
        <f>IF(Main!B14&gt;0,Main!B14,"")</f>
        <v>Ian Mason</v>
      </c>
      <c r="D5" s="24">
        <f>IF(Main!J14&gt;0,Main!J14,"")</f>
        <v>53.01</v>
      </c>
      <c r="E5" s="24">
        <f>IF(Main!K14&gt;0,Main!K14,"")</f>
        <v>874.3633276740238</v>
      </c>
      <c r="F5" s="24">
        <f>IF(Main!N14&gt;0,Main!N14,"")</f>
        <v>46.59</v>
      </c>
      <c r="G5" s="24">
        <f>IF(Main!O14&gt;0,Main!O14,"")</f>
        <v>872.2901910281175</v>
      </c>
      <c r="H5" s="24">
        <f>IF(Main!R14&gt;0,Main!R14,"")</f>
        <v>52.12</v>
      </c>
      <c r="I5" s="68">
        <f>IF(Main!S14&gt;0,Main!S14,"")</f>
        <v>766.6922486569455</v>
      </c>
      <c r="J5" s="68">
        <f>IF(Main!W14&gt;0,Main!W14,"")</f>
        <v>53.12</v>
      </c>
      <c r="K5" s="68">
        <f>IF(Main!X14&gt;0,Main!X14,"")</f>
        <v>665.097891566265</v>
      </c>
      <c r="L5" s="68">
        <f>IF(Main!AA14&gt;0,Main!AA14,"")</f>
        <v>51.02</v>
      </c>
      <c r="M5" s="68">
        <f>IF(Main!AB14&gt;0,Main!AB14,"")</f>
        <v>744.609956879655</v>
      </c>
      <c r="N5" s="68">
        <f>IF(Main!AE14&gt;0,Main!AE14,"")</f>
        <v>46.91</v>
      </c>
      <c r="O5" s="68">
        <f>IF(Main!AF14&gt;0,Main!AF14,"")</f>
        <v>759.7527179705821</v>
      </c>
      <c r="P5" s="68">
        <f>IF(Main!AI14&gt;0,Main!AI14,"")</f>
        <v>49.71</v>
      </c>
      <c r="Q5" s="68">
        <f>IF(Main!AJ14&gt;0,Main!AJ14,"")</f>
        <v>786.7632267149467</v>
      </c>
      <c r="R5" s="68">
        <f>IF(Main!AM14&gt;0,Main!AM14,"")</f>
        <v>45.22</v>
      </c>
      <c r="S5" s="68">
        <f>IF(Main!AN14&gt;0,Main!AN14,"")</f>
        <v>865.1039363113666</v>
      </c>
      <c r="T5" s="68">
        <f>IF(Main!AQ14&gt;0,Main!AQ14,"")</f>
        <v>45.65</v>
      </c>
      <c r="U5" s="68">
        <f>IF(Main!AR14&gt;0,Main!AR14,"")</f>
        <v>837.4589266155531</v>
      </c>
      <c r="V5" s="68">
        <f>IF(Main!AU14&gt;0,Main!AU14,"")</f>
        <v>47.65</v>
      </c>
      <c r="W5" s="68">
        <f>IF(Main!AV14&gt;0,Main!AV14,"")</f>
        <v>697.3767051416578</v>
      </c>
      <c r="X5" s="68">
        <f>IF(Main!AY14&gt;0,Main!AY14,"")</f>
        <v>41.58</v>
      </c>
      <c r="Y5" s="68">
        <f>IF(Main!AZ14&gt;0,Main!AZ14,"")</f>
        <v>909.3314093314094</v>
      </c>
      <c r="Z5" s="68">
        <f>IF(Main!BC14&gt;0,Main!BC14,"")</f>
        <v>47.93</v>
      </c>
      <c r="AA5" s="68">
        <f>IF(Main!BD14&gt;0,Main!BD14,"")</f>
        <v>782.5996244523262</v>
      </c>
      <c r="AB5" s="68">
        <f>IF(Main!BG14&gt;0,Main!BG14,"")</f>
        <v>46.32</v>
      </c>
      <c r="AC5" s="68">
        <f>IF(Main!BH14&gt;0,Main!BH14,"")</f>
        <v>827.0725388601037</v>
      </c>
      <c r="AD5" s="68">
        <f>IF(Main!BK14&gt;0,Main!BK14,"")</f>
        <v>43.6</v>
      </c>
      <c r="AE5" s="68">
        <f>IF(Main!BL14&gt;0,Main!BL14,"")</f>
        <v>767.8899082568806</v>
      </c>
      <c r="AF5" s="68">
        <f>IF(Main!BO14&gt;0,Main!BO14,"")</f>
        <v>43.86</v>
      </c>
      <c r="AG5" s="68">
        <f>IF(Main!BP14&gt;0,Main!BP14,"")</f>
        <v>891.4728682170543</v>
      </c>
    </row>
    <row r="6" spans="1:33" ht="12.75" hidden="1">
      <c r="A6" s="42">
        <f aca="true" t="shared" si="0" ref="A6:A69">A5+1</f>
        <v>3</v>
      </c>
      <c r="B6" s="29">
        <f>IF(Main!E15&lt;&gt;"",Main!E15+(0.000001*A6),"")</f>
        <v>11647.875542030793</v>
      </c>
      <c r="C6" s="71" t="str">
        <f>IF(Main!B15&gt;0,Main!B15,"")</f>
        <v>Nigel Potter</v>
      </c>
      <c r="D6" s="24">
        <f>IF(Main!J15&gt;0,Main!J15,"")</f>
        <v>51.35</v>
      </c>
      <c r="E6" s="24">
        <f>IF(Main!K15&gt;0,Main!K15,"")</f>
        <v>902.6290165530671</v>
      </c>
      <c r="F6" s="24">
        <f>IF(Main!N15&gt;0,Main!N15,"")</f>
        <v>46.06</v>
      </c>
      <c r="G6" s="24">
        <f>IF(Main!O15&gt;0,Main!O15,"")</f>
        <v>882.3273990447242</v>
      </c>
      <c r="H6" s="24">
        <f>IF(Main!R15&gt;0,Main!R15,"")</f>
        <v>50.69</v>
      </c>
      <c r="I6" s="68">
        <f>IF(Main!S15&gt;0,Main!S15,"")</f>
        <v>788.3211678832117</v>
      </c>
      <c r="J6" s="68">
        <f>IF(Main!W15&gt;0,Main!W15,"")</f>
        <v>49.79</v>
      </c>
      <c r="K6" s="68">
        <f>IF(Main!X15&gt;0,Main!X15,"")</f>
        <v>709.5802369953806</v>
      </c>
      <c r="L6" s="68">
        <f>IF(Main!AA15&gt;0,Main!AA15,"")</f>
        <v>46.25</v>
      </c>
      <c r="M6" s="68">
        <f>IF(Main!AB15&gt;0,Main!AB15,"")</f>
        <v>821.4054054054054</v>
      </c>
      <c r="N6" s="68">
        <f>IF(Main!AE15&gt;0,Main!AE15,"")</f>
        <v>44.42</v>
      </c>
      <c r="O6" s="68">
        <f>IF(Main!AF15&gt;0,Main!AF15,"")</f>
        <v>802.3412877082395</v>
      </c>
      <c r="P6" s="68">
        <f>IF(Main!AI15&gt;0,Main!AI15,"")</f>
        <v>46.62</v>
      </c>
      <c r="Q6" s="68">
        <f>IF(Main!AJ15&gt;0,Main!AJ15,"")</f>
        <v>838.910338910339</v>
      </c>
      <c r="R6" s="68">
        <f>IF(Main!AM15&gt;0,Main!AM15,"")</f>
        <v>45.88</v>
      </c>
      <c r="S6" s="68">
        <f>IF(Main!AN15&gt;0,Main!AN15,"")</f>
        <v>852.6591107236268</v>
      </c>
      <c r="T6" s="68">
        <f>IF(Main!AQ15&gt;0,Main!AQ15,"")</f>
        <v>46.04</v>
      </c>
      <c r="U6" s="68">
        <f>IF(Main!AR15&gt;0,Main!AR15,"")</f>
        <v>830.3649000868809</v>
      </c>
      <c r="V6" s="68">
        <f>IF(Main!AU15&gt;0,Main!AU15,"")</f>
        <v>42.74</v>
      </c>
      <c r="W6" s="68">
        <f>IF(Main!AV15&gt;0,Main!AV15,"")</f>
        <v>777.4918109499297</v>
      </c>
      <c r="X6" s="68">
        <f>IF(Main!AY15&gt;0,Main!AY15,"")</f>
        <v>44.52</v>
      </c>
      <c r="Y6" s="68">
        <f>IF(Main!AZ15&gt;0,Main!AZ15,"")</f>
        <v>849.2812219227313</v>
      </c>
      <c r="Z6" s="68">
        <f>IF(Main!BC15&gt;0,Main!BC15,"")</f>
        <v>46.32</v>
      </c>
      <c r="AA6" s="68">
        <f>IF(Main!BD15&gt;0,Main!BD15,"")</f>
        <v>809.8013816925733</v>
      </c>
      <c r="AB6" s="68">
        <f>IF(Main!BG15&gt;0,Main!BG15,"")</f>
        <v>43.28</v>
      </c>
      <c r="AC6" s="68">
        <f>IF(Main!BH15&gt;0,Main!BH15,"")</f>
        <v>885.1663585951941</v>
      </c>
      <c r="AD6" s="68">
        <f>IF(Main!BK15&gt;0,Main!BK15,"")</f>
        <v>44.86</v>
      </c>
      <c r="AE6" s="68">
        <f>IF(Main!BL15&gt;0,Main!BL15,"")</f>
        <v>746.3218903254569</v>
      </c>
      <c r="AF6" s="68">
        <f>IF(Main!BO15&gt;0,Main!BO15,"")</f>
        <v>45.42</v>
      </c>
      <c r="AG6" s="68">
        <f>IF(Main!BP15&gt;0,Main!BP15,"")</f>
        <v>860.8542492294143</v>
      </c>
    </row>
    <row r="7" spans="1:33" ht="12.75" hidden="1">
      <c r="A7" s="42">
        <f t="shared" si="0"/>
        <v>4</v>
      </c>
      <c r="B7" s="29">
        <f>IF(Main!E16&lt;&gt;"",Main!E16+(0.000001*A7),"")</f>
        <v>4230.267859356685</v>
      </c>
      <c r="C7" s="71" t="str">
        <f>IF(Main!B16&gt;0,Main!B16,"")</f>
        <v>Ken Woodhouse</v>
      </c>
      <c r="D7" s="24">
        <f>IF(Main!J16&gt;0,Main!J16,"")</f>
        <v>53.78</v>
      </c>
      <c r="E7" s="24">
        <f>IF(Main!K16&gt;0,Main!K16,"")</f>
        <v>861.8445518780215</v>
      </c>
      <c r="F7" s="24">
        <f>IF(Main!N16&gt;0,Main!N16,"")</f>
        <v>45.54</v>
      </c>
      <c r="G7" s="24">
        <f>IF(Main!O16&gt;0,Main!O16,"")</f>
        <v>892.4022837066316</v>
      </c>
      <c r="H7" s="24">
        <f>IF(Main!R16&gt;0,Main!R16,"")</f>
        <v>51.07</v>
      </c>
      <c r="I7" s="68">
        <f>IF(Main!S16&gt;0,Main!S16,"")</f>
        <v>782.4554532993931</v>
      </c>
      <c r="J7" s="68">
        <f>IF(Main!W16&gt;0,Main!W16,"")</f>
        <v>44.18</v>
      </c>
      <c r="K7" s="68">
        <f>IF(Main!X16&gt;0,Main!X16,"")</f>
        <v>799.6831145314621</v>
      </c>
      <c r="L7" s="68">
        <f>IF(Main!AA16&gt;0,Main!AA16,"")</f>
        <v>42.5</v>
      </c>
      <c r="M7" s="68">
        <f>IF(Main!AB16&gt;0,Main!AB16,"")</f>
        <v>893.8823529411766</v>
      </c>
      <c r="N7" s="68">
        <f>IF(Main!AE16&gt;0,Main!AE16,"")</f>
      </c>
      <c r="O7" s="68">
        <f>IF(Main!AF16&gt;0,Main!AF16,"")</f>
      </c>
      <c r="P7" s="68">
        <f>IF(Main!AI16&gt;0,Main!AI16,"")</f>
      </c>
      <c r="Q7" s="68">
        <f>IF(Main!AJ16&gt;0,Main!AJ16,"")</f>
      </c>
      <c r="R7" s="68">
        <f>IF(Main!AM16&gt;0,Main!AM16,"")</f>
      </c>
      <c r="S7" s="68">
        <f>IF(Main!AN16&gt;0,Main!AN16,"")</f>
      </c>
      <c r="T7" s="68">
        <f>IF(Main!AQ16&gt;0,Main!AQ16,"")</f>
      </c>
      <c r="U7" s="68">
        <f>IF(Main!AR16&gt;0,Main!AR16,"")</f>
      </c>
      <c r="V7" s="68">
        <f>IF(Main!AU16&gt;0,Main!AU16,"")</f>
      </c>
      <c r="W7" s="68">
        <f>IF(Main!AV16&gt;0,Main!AV16,"")</f>
      </c>
      <c r="X7" s="68">
        <f>IF(Main!AY16&gt;0,Main!AY16,"")</f>
      </c>
      <c r="Y7" s="68">
        <f>IF(Main!AZ16&gt;0,Main!AZ16,"")</f>
      </c>
      <c r="Z7" s="68">
        <f>IF(Main!BC16&gt;0,Main!BC16,"")</f>
      </c>
      <c r="AA7" s="68">
        <f>IF(Main!BD16&gt;0,Main!BD16,"")</f>
      </c>
      <c r="AB7" s="68">
        <f>IF(Main!BG16&gt;0,Main!BG16,"")</f>
      </c>
      <c r="AC7" s="68">
        <f>IF(Main!BH16&gt;0,Main!BH16,"")</f>
      </c>
      <c r="AD7" s="68">
        <f>IF(Main!BK16&gt;0,Main!BK16,"")</f>
      </c>
      <c r="AE7" s="68">
        <f>IF(Main!BL16&gt;0,Main!BL16,"")</f>
      </c>
      <c r="AF7" s="68">
        <f>IF(Main!BO16&gt;0,Main!BO16,"")</f>
      </c>
      <c r="AG7" s="68">
        <f>IF(Main!BP16&gt;0,Main!BP16,"")</f>
      </c>
    </row>
    <row r="8" spans="1:33" ht="12.75" hidden="1">
      <c r="A8" s="42">
        <f t="shared" si="0"/>
        <v>5</v>
      </c>
      <c r="B8" s="29">
        <f>IF(Main!E17&lt;&gt;"",Main!E17+(0.000001*A8),"")</f>
        <v>12415.11729683465</v>
      </c>
      <c r="C8" s="71" t="str">
        <f>IF(Main!B17&gt;0,Main!B17,"")</f>
        <v>Mike Evans</v>
      </c>
      <c r="D8" s="24">
        <f>IF(Main!J17&gt;0,Main!J17,"")</f>
        <v>55.95</v>
      </c>
      <c r="E8" s="24">
        <f>IF(Main!K17&gt;0,Main!K17,"")</f>
        <v>828.4182305630027</v>
      </c>
      <c r="F8" s="24">
        <f>IF(Main!N17&gt;0,Main!N17,"")</f>
        <v>44.41</v>
      </c>
      <c r="G8" s="24">
        <f>IF(Main!O17&gt;0,Main!O17,"")</f>
        <v>915.1092096374691</v>
      </c>
      <c r="H8" s="24">
        <f>IF(Main!R17&gt;0,Main!R17,"")</f>
        <v>50.93</v>
      </c>
      <c r="I8" s="68">
        <f>IF(Main!S17&gt;0,Main!S17,"")</f>
        <v>784.6063224032987</v>
      </c>
      <c r="J8" s="68">
        <f>IF(Main!W17&gt;0,Main!W17,"")</f>
        <v>42.13</v>
      </c>
      <c r="K8" s="68">
        <f>IF(Main!X17&gt;0,Main!X17,"")</f>
        <v>838.5948255399952</v>
      </c>
      <c r="L8" s="68">
        <f>IF(Main!AA17&gt;0,Main!AA17,"")</f>
        <v>42.72</v>
      </c>
      <c r="M8" s="68">
        <f>IF(Main!AB17&gt;0,Main!AB17,"")</f>
        <v>889.2790262172285</v>
      </c>
      <c r="N8" s="68">
        <f>IF(Main!AE17&gt;0,Main!AE17,"")</f>
        <v>46.12</v>
      </c>
      <c r="O8" s="68">
        <f>IF(Main!AF17&gt;0,Main!AF17,"")</f>
        <v>772.7666955767563</v>
      </c>
      <c r="P8" s="68">
        <f>IF(Main!AI17&gt;0,Main!AI17,"")</f>
        <v>41.07</v>
      </c>
      <c r="Q8" s="68">
        <f>IF(Main!AJ17&gt;0,Main!AJ17,"")</f>
        <v>952.2766009252496</v>
      </c>
      <c r="R8" s="68">
        <f>IF(Main!AM17&gt;0,Main!AM17,"")</f>
        <v>41.09</v>
      </c>
      <c r="S8" s="68">
        <f>IF(Main!AN17&gt;0,Main!AN17,"")</f>
        <v>952.0564614261376</v>
      </c>
      <c r="T8" s="68">
        <f>IF(Main!AQ17&gt;0,Main!AQ17,"")</f>
        <v>39.73</v>
      </c>
      <c r="U8" s="68">
        <f>IF(Main!AR17&gt;0,Main!AR17,"")</f>
        <v>962.2451547948654</v>
      </c>
      <c r="V8" s="68">
        <f>IF(Main!AU17&gt;0,Main!AU17,"")</f>
        <v>40.09</v>
      </c>
      <c r="W8" s="68">
        <f>IF(Main!AV17&gt;0,Main!AV17,"")</f>
        <v>828.8850087303565</v>
      </c>
      <c r="X8" s="68">
        <f>IF(Main!AY17&gt;0,Main!AY17,"")</f>
        <v>42.4</v>
      </c>
      <c r="Y8" s="68">
        <f>IF(Main!AZ17&gt;0,Main!AZ17,"")</f>
        <v>891.745283018868</v>
      </c>
      <c r="Z8" s="68">
        <f>IF(Main!BC17&gt;0,Main!BC17,"")</f>
        <v>44.56</v>
      </c>
      <c r="AA8" s="68">
        <f>IF(Main!BD17&gt;0,Main!BD17,"")</f>
        <v>841.786355475763</v>
      </c>
      <c r="AB8" s="68">
        <f>IF(Main!BG17&gt;0,Main!BG17,"")</f>
        <v>43.17</v>
      </c>
      <c r="AC8" s="68">
        <f>IF(Main!BH17&gt;0,Main!BH17,"")</f>
        <v>887.4218207088256</v>
      </c>
      <c r="AD8" s="68">
        <f>IF(Main!BK17&gt;0,Main!BK17,"")</f>
        <v>35.07</v>
      </c>
      <c r="AE8" s="68">
        <f>IF(Main!BL17&gt;0,Main!BL17,"")</f>
        <v>954.6621043627031</v>
      </c>
      <c r="AF8" s="68">
        <f>IF(Main!BO17&gt;0,Main!BO17,"")</f>
        <v>44.03</v>
      </c>
      <c r="AG8" s="68">
        <f>IF(Main!BP17&gt;0,Main!BP17,"")</f>
        <v>888.030888030888</v>
      </c>
    </row>
    <row r="9" spans="1:33" ht="12.75" hidden="1">
      <c r="A9" s="42">
        <f t="shared" si="0"/>
        <v>6</v>
      </c>
      <c r="B9" s="29">
        <f>IF(Main!E18&lt;&gt;"",Main!E18+(0.000001*A9),"")</f>
        <v>8675.375820740135</v>
      </c>
      <c r="C9" s="71" t="str">
        <f>IF(Main!B18&gt;0,Main!B18,"")</f>
        <v>Tom McPherson</v>
      </c>
      <c r="D9" s="24">
        <f>IF(Main!J18&gt;0,Main!J18,"")</f>
        <v>56.95</v>
      </c>
      <c r="E9" s="24">
        <f>IF(Main!K18&gt;0,Main!K18,"")</f>
        <v>813.8718173836698</v>
      </c>
      <c r="F9" s="24">
        <f>IF(Main!N18&gt;0,Main!N18,"")</f>
        <v>47.14</v>
      </c>
      <c r="G9" s="24">
        <f>IF(Main!O18&gt;0,Main!O18,"")</f>
        <v>862.1128553245652</v>
      </c>
      <c r="H9" s="24">
        <f>IF(Main!R18&gt;0,Main!R18,"")</f>
        <v>46.46</v>
      </c>
      <c r="I9" s="68">
        <f>IF(Main!S18&gt;0,Main!S18,"")</f>
        <v>860.0947051226862</v>
      </c>
      <c r="J9" s="68">
        <f>IF(Main!W18&gt;0,Main!W18,"")</f>
        <v>52.11</v>
      </c>
      <c r="K9" s="68">
        <f>IF(Main!X18&gt;0,Main!X18,"")</f>
        <v>677.9888696987142</v>
      </c>
      <c r="L9" s="68">
        <f>IF(Main!AA18&gt;0,Main!AA18,"")</f>
        <v>54.21</v>
      </c>
      <c r="M9" s="68">
        <f>IF(Main!AB18&gt;0,Main!AB18,"")</f>
        <v>700.7932115845786</v>
      </c>
      <c r="N9" s="68">
        <f>IF(Main!AE18&gt;0,Main!AE18,"")</f>
        <v>48.99</v>
      </c>
      <c r="O9" s="68">
        <f>IF(Main!AF18&gt;0,Main!AF18,"")</f>
        <v>727.4954072259645</v>
      </c>
      <c r="P9" s="68">
        <f>IF(Main!AI18&gt;0,Main!AI18,"")</f>
        <v>55.49</v>
      </c>
      <c r="Q9" s="68">
        <f>IF(Main!AJ18&gt;0,Main!AJ18,"")</f>
        <v>704.8116777797802</v>
      </c>
      <c r="R9" s="68">
        <f>IF(Main!AM18&gt;0,Main!AM18,"")</f>
        <v>41.93</v>
      </c>
      <c r="S9" s="68">
        <f>IF(Main!AN18&gt;0,Main!AN18,"")</f>
        <v>932.9835440019078</v>
      </c>
      <c r="T9" s="68">
        <f>IF(Main!AQ18&gt;0,Main!AQ18,"")</f>
        <v>50.37</v>
      </c>
      <c r="U9" s="68">
        <f>IF(Main!AR18&gt;0,Main!AR18,"")</f>
        <v>758.9835219376613</v>
      </c>
      <c r="V9" s="68">
        <f>IF(Main!AU18&gt;0,Main!AU18,"")</f>
        <v>40.05</v>
      </c>
      <c r="W9" s="68">
        <f>IF(Main!AV18&gt;0,Main!AV18,"")</f>
        <v>829.712858926342</v>
      </c>
      <c r="X9" s="68">
        <f>IF(Main!AY18&gt;0,Main!AY18,"")</f>
        <v>46.88</v>
      </c>
      <c r="Y9" s="68">
        <f>IF(Main!AZ18&gt;0,Main!AZ18,"")</f>
        <v>806.5273037542662</v>
      </c>
      <c r="Z9" s="68">
        <f>IF(Main!BC18&gt;0,Main!BC18,"")</f>
      </c>
      <c r="AA9" s="68">
        <f>IF(Main!BD18&gt;0,Main!BD18,"")</f>
      </c>
      <c r="AB9" s="68">
        <f>IF(Main!BG18&gt;0,Main!BG18,"")</f>
      </c>
      <c r="AC9" s="68">
        <f>IF(Main!BH18&gt;0,Main!BH18,"")</f>
      </c>
      <c r="AD9" s="68">
        <f>IF(Main!BK18&gt;0,Main!BK18,"")</f>
      </c>
      <c r="AE9" s="68">
        <f>IF(Main!BL18&gt;0,Main!BL18,"")</f>
      </c>
      <c r="AF9" s="68">
        <f>IF(Main!BO18&gt;0,Main!BO18,"")</f>
      </c>
      <c r="AG9" s="68">
        <f>IF(Main!BP18&gt;0,Main!BP18,"")</f>
      </c>
    </row>
    <row r="10" spans="1:33" ht="12.75" hidden="1">
      <c r="A10" s="42">
        <f t="shared" si="0"/>
        <v>7</v>
      </c>
      <c r="B10" s="29">
        <f>IF(Main!E19&lt;&gt;"",Main!E19+(0.000001*A10),"")</f>
        <v>13114.621629247935</v>
      </c>
      <c r="C10" s="71" t="str">
        <f>IF(Main!B19&gt;0,Main!B19,"")</f>
        <v>Kevin Newton</v>
      </c>
      <c r="D10" s="24">
        <f>IF(Main!J19&gt;0,Main!J19,"")</f>
        <v>50.72</v>
      </c>
      <c r="E10" s="24">
        <f>IF(Main!K19&gt;0,Main!K19,"")</f>
        <v>913.8406940063091</v>
      </c>
      <c r="F10" s="24">
        <f>IF(Main!N19&gt;0,Main!N19,"")</f>
        <v>40.64</v>
      </c>
      <c r="G10" s="24">
        <f>IF(Main!O19&gt;0,Main!O19,"")</f>
        <v>1000</v>
      </c>
      <c r="H10" s="24">
        <f>IF(Main!R19&gt;0,Main!R19,"")</f>
        <v>40.94</v>
      </c>
      <c r="I10" s="68">
        <f>IF(Main!S19&gt;0,Main!S19,"")</f>
        <v>976.0625305324866</v>
      </c>
      <c r="J10" s="68">
        <f>IF(Main!W19&gt;0,Main!W19,"")</f>
        <v>37.38</v>
      </c>
      <c r="K10" s="68">
        <f>IF(Main!X19&gt;0,Main!X19,"")</f>
        <v>945.1578384162652</v>
      </c>
      <c r="L10" s="68">
        <f>IF(Main!AA19&gt;0,Main!AA19,"")</f>
        <v>37.99</v>
      </c>
      <c r="M10" s="68">
        <f>IF(Main!AB19&gt;0,Main!AB19,"")</f>
        <v>1000</v>
      </c>
      <c r="N10" s="68">
        <f>IF(Main!AE19&gt;0,Main!AE19,"")</f>
        <v>43.14</v>
      </c>
      <c r="O10" s="68">
        <f>IF(Main!AF19&gt;0,Main!AF19,"")</f>
        <v>826.1474269819194</v>
      </c>
      <c r="P10" s="68">
        <f>IF(Main!AI19&gt;0,Main!AI19,"")</f>
        <v>41.23</v>
      </c>
      <c r="Q10" s="68">
        <f>IF(Main!AJ19&gt;0,Main!AJ19,"")</f>
        <v>948.5811302449673</v>
      </c>
      <c r="R10" s="68">
        <f>IF(Main!AM19&gt;0,Main!AM19,"")</f>
        <v>39.15</v>
      </c>
      <c r="S10" s="68">
        <f>IF(Main!AN19&gt;0,Main!AN19,"")</f>
        <v>999.2337164750958</v>
      </c>
      <c r="T10" s="68">
        <f>IF(Main!AQ19&gt;0,Main!AQ19,"")</f>
        <v>39.58</v>
      </c>
      <c r="U10" s="68">
        <f>IF(Main!AR19&gt;0,Main!AR19,"")</f>
        <v>965.8918645780698</v>
      </c>
      <c r="V10" s="68">
        <f>IF(Main!AU19&gt;0,Main!AU19,"")</f>
        <v>42.77</v>
      </c>
      <c r="W10" s="68">
        <f>IF(Main!AV19&gt;0,Main!AV19,"")</f>
        <v>776.9464577975215</v>
      </c>
      <c r="X10" s="68">
        <f>IF(Main!AY19&gt;0,Main!AY19,"")</f>
        <v>42.93</v>
      </c>
      <c r="Y10" s="68">
        <f>IF(Main!AZ19&gt;0,Main!AZ19,"")</f>
        <v>880.7360819939437</v>
      </c>
      <c r="Z10" s="68">
        <f>IF(Main!BC19&gt;0,Main!BC19,"")</f>
        <v>46.05</v>
      </c>
      <c r="AA10" s="68">
        <f>IF(Main!BD19&gt;0,Main!BD19,"")</f>
        <v>814.5494028230185</v>
      </c>
      <c r="AB10" s="68">
        <f>IF(Main!BG19&gt;0,Main!BG19,"")</f>
        <v>43.92</v>
      </c>
      <c r="AC10" s="68">
        <f>IF(Main!BH19&gt;0,Main!BH19,"")</f>
        <v>872.2677595628415</v>
      </c>
      <c r="AD10" s="68">
        <f>IF(Main!BK19&gt;0,Main!BK19,"")</f>
        <v>33.48</v>
      </c>
      <c r="AE10" s="68">
        <f>IF(Main!BL19&gt;0,Main!BL19,"")</f>
        <v>1000</v>
      </c>
      <c r="AF10" s="68">
        <f>IF(Main!BO19&gt;0,Main!BO19,"")</f>
        <v>40.22</v>
      </c>
      <c r="AG10" s="68">
        <f>IF(Main!BP19&gt;0,Main!BP19,"")</f>
        <v>972.1531576330185</v>
      </c>
    </row>
    <row r="11" spans="1:33" ht="12.75" hidden="1">
      <c r="A11" s="42">
        <f t="shared" si="0"/>
        <v>8</v>
      </c>
      <c r="B11" s="29">
        <f>IF(Main!E20&lt;&gt;"",Main!E20+(0.000001*A11),"")</f>
        <v>12721.811557907975</v>
      </c>
      <c r="C11" s="71" t="str">
        <f>IF(Main!B20&gt;0,Main!B20,"")</f>
        <v>Mike Shellim</v>
      </c>
      <c r="D11" s="24">
        <f>IF(Main!J20&gt;0,Main!J20,"")</f>
        <v>46.35</v>
      </c>
      <c r="E11" s="24">
        <f>IF(Main!K20&gt;0,Main!K20,"")</f>
        <v>1000</v>
      </c>
      <c r="F11" s="24">
        <f>IF(Main!N20&gt;0,Main!N20,"")</f>
        <v>43.93</v>
      </c>
      <c r="G11" s="24">
        <f>IF(Main!O20&gt;0,Main!O20,"")</f>
        <v>925.1081265649898</v>
      </c>
      <c r="H11" s="24">
        <f>IF(Main!R20&gt;0,Main!R20,"")</f>
        <v>46.55</v>
      </c>
      <c r="I11" s="68">
        <f>IF(Main!S20&gt;0,Main!S20,"")</f>
        <v>858.4317937701396</v>
      </c>
      <c r="J11" s="68">
        <f>IF(Main!W20&gt;0,Main!W20,"")</f>
        <v>38.56</v>
      </c>
      <c r="K11" s="68">
        <f>IF(Main!X20&gt;0,Main!X20,"")</f>
        <v>916.2344398340248</v>
      </c>
      <c r="L11" s="68">
        <f>IF(Main!AA20&gt;0,Main!AA20,"")</f>
        <v>43.09</v>
      </c>
      <c r="M11" s="68">
        <f>IF(Main!AB20&gt;0,Main!AB20,"")</f>
        <v>881.6430726386633</v>
      </c>
      <c r="N11" s="68">
        <f>IF(Main!AE20&gt;0,Main!AE20,"")</f>
        <v>39.85</v>
      </c>
      <c r="O11" s="68">
        <f>IF(Main!AF20&gt;0,Main!AF20,"")</f>
        <v>894.3538268506901</v>
      </c>
      <c r="P11" s="68">
        <f>IF(Main!AI20&gt;0,Main!AI20,"")</f>
        <v>39.11</v>
      </c>
      <c r="Q11" s="68">
        <f>IF(Main!AJ20&gt;0,Main!AJ20,"")</f>
        <v>1000</v>
      </c>
      <c r="R11" s="68">
        <f>IF(Main!AM20&gt;0,Main!AM20,"")</f>
        <v>43.27</v>
      </c>
      <c r="S11" s="68">
        <f>IF(Main!AN20&gt;0,Main!AN20,"")</f>
        <v>904.0905939449964</v>
      </c>
      <c r="T11" s="68">
        <f>IF(Main!AQ20&gt;0,Main!AQ20,"")</f>
        <v>43.95</v>
      </c>
      <c r="U11" s="68">
        <f>IF(Main!AR20&gt;0,Main!AR20,"")</f>
        <v>869.8521046643913</v>
      </c>
      <c r="V11" s="68">
        <f>IF(Main!AU20&gt;0,Main!AU20,"")</f>
        <v>42.82</v>
      </c>
      <c r="W11" s="68">
        <f>IF(Main!AV20&gt;0,Main!AV20,"")</f>
        <v>776.0392340028023</v>
      </c>
      <c r="X11" s="68">
        <f>IF(Main!AY20&gt;0,Main!AY20,"")</f>
        <v>37.81</v>
      </c>
      <c r="Y11" s="68">
        <f>IF(Main!AZ20&gt;0,Main!AZ20,"")</f>
        <v>1000</v>
      </c>
      <c r="Z11" s="68">
        <f>IF(Main!BC20&gt;0,Main!BC20,"")</f>
        <v>37.51</v>
      </c>
      <c r="AA11" s="68">
        <f>IF(Main!BD20&gt;0,Main!BD20,"")</f>
        <v>1000</v>
      </c>
      <c r="AB11" s="68">
        <f>IF(Main!BG20&gt;0,Main!BG20,"")</f>
        <v>51.62</v>
      </c>
      <c r="AC11" s="68">
        <f>IF(Main!BH20&gt;0,Main!BH20,"")</f>
        <v>742.1542037969781</v>
      </c>
      <c r="AD11" s="68">
        <f>IF(Main!BK20&gt;0,Main!BK20,"")</f>
        <v>41.58</v>
      </c>
      <c r="AE11" s="68">
        <f>IF(Main!BL20&gt;0,Main!BL20,"")</f>
        <v>805.1948051948051</v>
      </c>
      <c r="AF11" s="68">
        <f>IF(Main!BO20&gt;0,Main!BO20,"")</f>
        <v>43.89</v>
      </c>
      <c r="AG11" s="68">
        <f>IF(Main!BP20&gt;0,Main!BP20,"")</f>
        <v>890.8635224424698</v>
      </c>
    </row>
    <row r="12" spans="1:33" ht="12.75" hidden="1">
      <c r="A12" s="42">
        <f t="shared" si="0"/>
        <v>9</v>
      </c>
      <c r="B12" s="29">
        <f>IF(Main!E21&lt;&gt;"",Main!E21+(0.000001*A12),"")</f>
        <v>8704.882401874052</v>
      </c>
      <c r="C12" s="71" t="str">
        <f>IF(Main!B21&gt;0,Main!B21,"")</f>
        <v>Paul Potter</v>
      </c>
      <c r="D12" s="24">
        <f>IF(Main!J21&gt;0,Main!J21,"")</f>
        <v>65.1</v>
      </c>
      <c r="E12" s="24">
        <f>IF(Main!K21&gt;0,Main!K21,"")</f>
        <v>711.9815668202766</v>
      </c>
      <c r="F12" s="24">
        <f>IF(Main!N21&gt;0,Main!N21,"")</f>
        <v>66.54</v>
      </c>
      <c r="G12" s="24">
        <f>IF(Main!O21&gt;0,Main!O21,"")</f>
        <v>610.7604448452058</v>
      </c>
      <c r="H12" s="24">
        <f>IF(Main!R21&gt;0,Main!R21,"")</f>
        <v>61.06</v>
      </c>
      <c r="I12" s="68">
        <f>IF(Main!S21&gt;0,Main!S21,"")</f>
        <v>654.4382574516868</v>
      </c>
      <c r="J12" s="68">
        <f>IF(Main!W21&gt;0,Main!W21,"")</f>
        <v>58.44</v>
      </c>
      <c r="K12" s="68">
        <f>IF(Main!X21&gt;0,Main!X21,"")</f>
        <v>604.5516769336072</v>
      </c>
      <c r="L12" s="68">
        <f>IF(Main!AA21&gt;0,Main!AA21,"")</f>
        <v>67.12</v>
      </c>
      <c r="M12" s="68">
        <f>IF(Main!AB21&gt;0,Main!AB21,"")</f>
        <v>566.0011918951133</v>
      </c>
      <c r="N12" s="68">
        <f>IF(Main!AE21&gt;0,Main!AE21,"")</f>
        <v>58.68</v>
      </c>
      <c r="O12" s="68">
        <f>IF(Main!AF21&gt;0,Main!AF21,"")</f>
        <v>607.361963190184</v>
      </c>
      <c r="P12" s="68">
        <f>IF(Main!AI21&gt;0,Main!AI21,"")</f>
        <v>59.11</v>
      </c>
      <c r="Q12" s="68">
        <f>IF(Main!AJ21&gt;0,Main!AJ21,"")</f>
        <v>661.6477753341228</v>
      </c>
      <c r="R12" s="68">
        <f>IF(Main!AM21&gt;0,Main!AM21,"")</f>
        <v>61.02</v>
      </c>
      <c r="S12" s="68">
        <f>IF(Main!AN21&gt;0,Main!AN21,"")</f>
        <v>641.1012782694197</v>
      </c>
      <c r="T12" s="68">
        <f>IF(Main!AQ21&gt;0,Main!AQ21,"")</f>
        <v>56.15</v>
      </c>
      <c r="U12" s="68">
        <f>IF(Main!AR21&gt;0,Main!AR21,"")</f>
        <v>680.8548530721282</v>
      </c>
      <c r="V12" s="68">
        <f>IF(Main!AU21&gt;0,Main!AU21,"")</f>
        <v>58.38</v>
      </c>
      <c r="W12" s="68">
        <f>IF(Main!AV21&gt;0,Main!AV21,"")</f>
        <v>569.2017814319972</v>
      </c>
      <c r="X12" s="68">
        <f>IF(Main!AY21&gt;0,Main!AY21,"")</f>
        <v>64.37</v>
      </c>
      <c r="Y12" s="68">
        <f>IF(Main!AZ21&gt;0,Main!AZ21,"")</f>
        <v>587.3854279944073</v>
      </c>
      <c r="Z12" s="68">
        <f>IF(Main!BC21&gt;0,Main!BC21,"")</f>
        <v>71.37</v>
      </c>
      <c r="AA12" s="68">
        <f>IF(Main!BD21&gt;0,Main!BD21,"")</f>
        <v>525.5709681939189</v>
      </c>
      <c r="AB12" s="68">
        <f>IF(Main!BG21&gt;0,Main!BG21,"")</f>
        <v>64.69</v>
      </c>
      <c r="AC12" s="68">
        <f>IF(Main!BH21&gt;0,Main!BH21,"")</f>
        <v>592.2089967537487</v>
      </c>
      <c r="AD12" s="68">
        <f>IF(Main!BK21&gt;0,Main!BK21,"")</f>
        <v>62.55</v>
      </c>
      <c r="AE12" s="68">
        <f>IF(Main!BL21&gt;0,Main!BL21,"")</f>
        <v>535.251798561151</v>
      </c>
      <c r="AF12" s="68">
        <f>IF(Main!BO21&gt;0,Main!BO21,"")</f>
        <v>57.32</v>
      </c>
      <c r="AG12" s="68">
        <f>IF(Main!BP21&gt;0,Main!BP21,"")</f>
        <v>682.135380321005</v>
      </c>
    </row>
    <row r="13" spans="1:33" ht="12.75" hidden="1">
      <c r="A13" s="42">
        <f t="shared" si="0"/>
        <v>10</v>
      </c>
      <c r="B13" s="29">
        <f>IF(Main!E22&lt;&gt;"",Main!E22+(0.000001*A13),"")</f>
        <v>8723.926311351386</v>
      </c>
      <c r="C13" s="71" t="str">
        <f>IF(Main!B22&gt;0,Main!B22,"")</f>
        <v>Simon Hall</v>
      </c>
      <c r="D13" s="24">
        <f>IF(Main!J22&gt;0,Main!J22,"")</f>
        <v>53.91</v>
      </c>
      <c r="E13" s="24">
        <f>IF(Main!K22&gt;0,Main!K22,"")</f>
        <v>859.7662771285477</v>
      </c>
      <c r="F13" s="24">
        <f>IF(Main!N22&gt;0,Main!N22,"")</f>
        <v>43.12</v>
      </c>
      <c r="G13" s="24">
        <f>IF(Main!O22&gt;0,Main!O22,"")</f>
        <v>942.4860853432283</v>
      </c>
      <c r="H13" s="24">
        <f>IF(Main!R22&gt;0,Main!R22,"")</f>
        <v>42.38</v>
      </c>
      <c r="I13" s="68">
        <f>IF(Main!S22&gt;0,Main!S22,"")</f>
        <v>942.8975932043417</v>
      </c>
      <c r="J13" s="68">
        <f>IF(Main!W22&gt;0,Main!W22,"")</f>
        <v>38.03</v>
      </c>
      <c r="K13" s="68">
        <f>IF(Main!X22&gt;0,Main!X22,"")</f>
        <v>929.0034183539311</v>
      </c>
      <c r="L13" s="68">
        <f>IF(Main!AA22&gt;0,Main!AA22,"")</f>
        <v>42.08</v>
      </c>
      <c r="M13" s="68">
        <f>IF(Main!AB22&gt;0,Main!AB22,"")</f>
        <v>902.8041825095058</v>
      </c>
      <c r="N13" s="68">
        <f>IF(Main!AE22&gt;0,Main!AE22,"")</f>
        <v>40.68</v>
      </c>
      <c r="O13" s="68">
        <f>IF(Main!AF22&gt;0,Main!AF22,"")</f>
        <v>876.1061946902655</v>
      </c>
      <c r="P13" s="68">
        <f>IF(Main!AI22&gt;0,Main!AI22,"")</f>
        <v>42.13</v>
      </c>
      <c r="Q13" s="68">
        <f>IF(Main!AJ22&gt;0,Main!AJ22,"")</f>
        <v>928.3171136957037</v>
      </c>
      <c r="R13" s="68">
        <f>IF(Main!AM22&gt;0,Main!AM22,"")</f>
        <v>48.37</v>
      </c>
      <c r="S13" s="68">
        <f>IF(Main!AN22&gt;0,Main!AN22,"")</f>
        <v>808.7657639032458</v>
      </c>
      <c r="T13" s="68">
        <f>IF(Main!AQ22&gt;0,Main!AQ22,"")</f>
        <v>53.03</v>
      </c>
      <c r="U13" s="68">
        <f>IF(Main!AR22&gt;0,Main!AR22,"")</f>
        <v>720.9126909296624</v>
      </c>
      <c r="V13" s="68">
        <f>IF(Main!AU22&gt;0,Main!AU22,"")</f>
        <v>40.88</v>
      </c>
      <c r="W13" s="68">
        <f>IF(Main!AV22&gt;0,Main!AV22,"")</f>
        <v>812.8669275929549</v>
      </c>
      <c r="X13" s="68">
        <f>IF(Main!AY22&gt;0,Main!AY22,"")</f>
      </c>
      <c r="Y13" s="68">
        <f>IF(Main!AZ22&gt;0,Main!AZ22,"")</f>
      </c>
      <c r="Z13" s="68">
        <f>IF(Main!BC22&gt;0,Main!BC22,"")</f>
      </c>
      <c r="AA13" s="68">
        <f>IF(Main!BD22&gt;0,Main!BD22,"")</f>
      </c>
      <c r="AB13" s="68">
        <f>IF(Main!BG22&gt;0,Main!BG22,"")</f>
      </c>
      <c r="AC13" s="68">
        <f>IF(Main!BH22&gt;0,Main!BH22,"")</f>
      </c>
      <c r="AD13" s="68">
        <f>IF(Main!BK22&gt;0,Main!BK22,"")</f>
      </c>
      <c r="AE13" s="68">
        <f>IF(Main!BL22&gt;0,Main!BL22,"")</f>
      </c>
      <c r="AF13" s="68">
        <f>IF(Main!BO22&gt;0,Main!BO22,"")</f>
      </c>
      <c r="AG13" s="68">
        <f>IF(Main!BP22&gt;0,Main!BP22,"")</f>
      </c>
    </row>
    <row r="14" spans="1:33" ht="12.75" hidden="1">
      <c r="A14" s="42">
        <f t="shared" si="0"/>
        <v>11</v>
      </c>
      <c r="B14" s="29">
        <f>IF(Main!E23&lt;&gt;"",Main!E23+(0.000001*A14),"")</f>
        <v>13642.934101803292</v>
      </c>
      <c r="C14" s="71" t="str">
        <f>IF(Main!B23&gt;0,Main!B23,"")</f>
        <v>Mark Southall</v>
      </c>
      <c r="D14" s="24">
        <f>IF(Main!J23&gt;0,Main!J23,"")</f>
        <v>47.32</v>
      </c>
      <c r="E14" s="24">
        <f>IF(Main!K23&gt;0,Main!K23,"")</f>
        <v>979.5012679628064</v>
      </c>
      <c r="F14" s="24">
        <f>IF(Main!N23&gt;0,Main!N23,"")</f>
        <v>42.34</v>
      </c>
      <c r="G14" s="24">
        <f>IF(Main!O23&gt;0,Main!O23,"")</f>
        <v>959.8488427019366</v>
      </c>
      <c r="H14" s="24">
        <f>IF(Main!R23&gt;0,Main!R23,"")</f>
        <v>39.96</v>
      </c>
      <c r="I14" s="68">
        <f>IF(Main!S23&gt;0,Main!S23,"")</f>
        <v>1000</v>
      </c>
      <c r="J14" s="68">
        <f>IF(Main!W23&gt;0,Main!W23,"")</f>
        <v>35.33</v>
      </c>
      <c r="K14" s="68">
        <f>IF(Main!X23&gt;0,Main!X23,"")</f>
        <v>1000</v>
      </c>
      <c r="L14" s="68">
        <f>IF(Main!AA23&gt;0,Main!AA23,"")</f>
        <v>40.33</v>
      </c>
      <c r="M14" s="68">
        <f>IF(Main!AB23&gt;0,Main!AB23,"")</f>
        <v>941.9786759236301</v>
      </c>
      <c r="N14" s="68">
        <f>IF(Main!AE23&gt;0,Main!AE23,"")</f>
        <v>36.21</v>
      </c>
      <c r="O14" s="68">
        <f>IF(Main!AF23&gt;0,Main!AF23,"")</f>
        <v>984.2584921292461</v>
      </c>
      <c r="P14" s="68">
        <f>IF(Main!AI23&gt;0,Main!AI23,"")</f>
        <v>39.47</v>
      </c>
      <c r="Q14" s="68">
        <f>IF(Main!AJ23&gt;0,Main!AJ23,"")</f>
        <v>990.8791487205473</v>
      </c>
      <c r="R14" s="68">
        <f>IF(Main!AM23&gt;0,Main!AM23,"")</f>
        <v>41.1</v>
      </c>
      <c r="S14" s="68">
        <f>IF(Main!AN23&gt;0,Main!AN23,"")</f>
        <v>951.8248175182481</v>
      </c>
      <c r="T14" s="68">
        <f>IF(Main!AQ23&gt;0,Main!AQ23,"")</f>
        <v>38.23</v>
      </c>
      <c r="U14" s="68">
        <f>IF(Main!AR23&gt;0,Main!AR23,"")</f>
        <v>1000</v>
      </c>
      <c r="V14" s="68">
        <f>IF(Main!AU23&gt;0,Main!AU23,"")</f>
        <v>33.23</v>
      </c>
      <c r="W14" s="68">
        <f>IF(Main!AV23&gt;0,Main!AV23,"")</f>
        <v>1000</v>
      </c>
      <c r="X14" s="68">
        <f>IF(Main!AY23&gt;0,Main!AY23,"")</f>
        <v>40.95</v>
      </c>
      <c r="Y14" s="68">
        <f>IF(Main!AZ23&gt;0,Main!AZ23,"")</f>
        <v>923.3211233211233</v>
      </c>
      <c r="Z14" s="68">
        <f>IF(Main!BC23&gt;0,Main!BC23,"")</f>
        <v>41.16</v>
      </c>
      <c r="AA14" s="68">
        <f>IF(Main!BD23&gt;0,Main!BD23,"")</f>
        <v>911.3216715257531</v>
      </c>
      <c r="AB14" s="68">
        <f>IF(Main!BG23&gt;0,Main!BG23,"")</f>
        <v>38.31</v>
      </c>
      <c r="AC14" s="68">
        <f>IF(Main!BH23&gt;0,Main!BH23,"")</f>
        <v>1000</v>
      </c>
      <c r="AD14" s="68">
        <f>IF(Main!BK23&gt;0,Main!BK23,"")</f>
        <v>37.27</v>
      </c>
      <c r="AE14" s="68">
        <f>IF(Main!BL23&gt;0,Main!BL23,"")</f>
        <v>898.3096324121276</v>
      </c>
      <c r="AF14" s="68">
        <f>IF(Main!BO23&gt;0,Main!BO23,"")</f>
        <v>39.1</v>
      </c>
      <c r="AG14" s="68">
        <f>IF(Main!BP23&gt;0,Main!BP23,"")</f>
        <v>1000</v>
      </c>
    </row>
    <row r="15" spans="1:33" ht="12.75" hidden="1">
      <c r="A15" s="42">
        <f t="shared" si="0"/>
        <v>12</v>
      </c>
      <c r="B15" s="29">
        <f>IF(Main!E24&lt;&gt;"",Main!E24+(0.000001*A15),"")</f>
        <v>11650.370794395709</v>
      </c>
      <c r="C15" s="71" t="str">
        <f>IF(Main!B24&gt;0,Main!B24,"")</f>
        <v>Pete Bailey</v>
      </c>
      <c r="D15" s="24">
        <f>IF(Main!J24&gt;0,Main!J24,"")</f>
        <v>50.67</v>
      </c>
      <c r="E15" s="24">
        <f>IF(Main!K24&gt;0,Main!K24,"")</f>
        <v>914.7424511545294</v>
      </c>
      <c r="F15" s="24">
        <f>IF(Main!N24&gt;0,Main!N24,"")</f>
        <v>50.38</v>
      </c>
      <c r="G15" s="24">
        <f>IF(Main!O24&gt;0,Main!O24,"")</f>
        <v>806.6693132195315</v>
      </c>
      <c r="H15" s="24">
        <f>IF(Main!R24&gt;0,Main!R24,"")</f>
        <v>51.54</v>
      </c>
      <c r="I15" s="68">
        <f>IF(Main!S24&gt;0,Main!S24,"")</f>
        <v>775.3201396973225</v>
      </c>
      <c r="J15" s="68">
        <f>IF(Main!W24&gt;0,Main!W24,"")</f>
        <v>41.73</v>
      </c>
      <c r="K15" s="68">
        <f>IF(Main!X24&gt;0,Main!X24,"")</f>
        <v>846.6331176611551</v>
      </c>
      <c r="L15" s="68">
        <f>IF(Main!AA24&gt;0,Main!AA24,"")</f>
        <v>49.24</v>
      </c>
      <c r="M15" s="68">
        <f>IF(Main!AB24&gt;0,Main!AB24,"")</f>
        <v>771.5272136474412</v>
      </c>
      <c r="N15" s="68">
        <f>IF(Main!AE24&gt;0,Main!AE24,"")</f>
        <v>49.84</v>
      </c>
      <c r="O15" s="68">
        <f>IF(Main!AF24&gt;0,Main!AF24,"")</f>
        <v>715.0882825040128</v>
      </c>
      <c r="P15" s="68">
        <f>IF(Main!AI24&gt;0,Main!AI24,"")</f>
        <v>42.76</v>
      </c>
      <c r="Q15" s="68">
        <f>IF(Main!AJ24&gt;0,Main!AJ24,"")</f>
        <v>914.6398503274088</v>
      </c>
      <c r="R15" s="68">
        <f>IF(Main!AM24&gt;0,Main!AM24,"")</f>
        <v>45.35</v>
      </c>
      <c r="S15" s="68">
        <f>IF(Main!AN24&gt;0,Main!AN24,"")</f>
        <v>862.6240352811465</v>
      </c>
      <c r="T15" s="68">
        <f>IF(Main!AQ24&gt;0,Main!AQ24,"")</f>
        <v>42.63</v>
      </c>
      <c r="U15" s="68">
        <f>IF(Main!AR24&gt;0,Main!AR24,"")</f>
        <v>896.7863007271874</v>
      </c>
      <c r="V15" s="68">
        <f>IF(Main!AU24&gt;0,Main!AU24,"")</f>
        <v>47.32</v>
      </c>
      <c r="W15" s="68">
        <f>IF(Main!AV24&gt;0,Main!AV24,"")</f>
        <v>702.240067624683</v>
      </c>
      <c r="X15" s="68">
        <f>IF(Main!AY24&gt;0,Main!AY24,"")</f>
        <v>45.33</v>
      </c>
      <c r="Y15" s="68">
        <f>IF(Main!AZ24&gt;0,Main!AZ24,"")</f>
        <v>834.1054489300684</v>
      </c>
      <c r="Z15" s="68">
        <f>IF(Main!BC24&gt;0,Main!BC24,"")</f>
        <v>41.38</v>
      </c>
      <c r="AA15" s="68">
        <f>IF(Main!BD24&gt;0,Main!BD24,"")</f>
        <v>906.4765587240211</v>
      </c>
      <c r="AB15" s="68">
        <f>IF(Main!BG24&gt;0,Main!BG24,"")</f>
        <v>44.74</v>
      </c>
      <c r="AC15" s="68">
        <f>IF(Main!BH24&gt;0,Main!BH24,"")</f>
        <v>856.2807331247207</v>
      </c>
      <c r="AD15" s="68">
        <f>IF(Main!BK24&gt;0,Main!BK24,"")</f>
        <v>48.44</v>
      </c>
      <c r="AE15" s="68">
        <f>IF(Main!BL24&gt;0,Main!BL24,"")</f>
        <v>691.1643270024772</v>
      </c>
      <c r="AF15" s="68">
        <f>IF(Main!BO24&gt;0,Main!BO24,"")</f>
        <v>46.15</v>
      </c>
      <c r="AG15" s="68">
        <f>IF(Main!BP24&gt;0,Main!BP24,"")</f>
        <v>847.2372697724811</v>
      </c>
    </row>
    <row r="16" spans="1:33" ht="12.75" hidden="1">
      <c r="A16" s="42">
        <f t="shared" si="0"/>
        <v>13</v>
      </c>
      <c r="B16" s="29">
        <f>IF(Main!E25&lt;&gt;"",Main!E25+(0.000001*A16),"")</f>
        <v>12253.14840691131</v>
      </c>
      <c r="C16" s="71" t="str">
        <f>IF(Main!B25&gt;0,Main!B25,"")</f>
        <v>Andy Freeman</v>
      </c>
      <c r="D16" s="24">
        <f>IF(Main!J25&gt;0,Main!J25,"")</f>
        <v>48.47</v>
      </c>
      <c r="E16" s="24">
        <f>IF(Main!K25&gt;0,Main!K25,"")</f>
        <v>956.261605116567</v>
      </c>
      <c r="F16" s="24">
        <f>IF(Main!N25&gt;0,Main!N25,"")</f>
        <v>49.42</v>
      </c>
      <c r="G16" s="24">
        <f>IF(Main!O25&gt;0,Main!O25,"")</f>
        <v>822.3391339538648</v>
      </c>
      <c r="H16" s="24">
        <f>IF(Main!R25&gt;0,Main!R25,"")</f>
        <v>59.48</v>
      </c>
      <c r="I16" s="68">
        <f>IF(Main!S25&gt;0,Main!S25,"")</f>
        <v>671.8224613315401</v>
      </c>
      <c r="J16" s="68">
        <f>IF(Main!W25&gt;0,Main!W25,"")</f>
        <v>44.11</v>
      </c>
      <c r="K16" s="68">
        <f>IF(Main!X25&gt;0,Main!X25,"")</f>
        <v>800.9521650419406</v>
      </c>
      <c r="L16" s="68">
        <f>IF(Main!AA25&gt;0,Main!AA25,"")</f>
        <v>50.18</v>
      </c>
      <c r="M16" s="68">
        <f>IF(Main!AB25&gt;0,Main!AB25,"")</f>
        <v>757.0745316859307</v>
      </c>
      <c r="N16" s="68">
        <f>IF(Main!AE25&gt;0,Main!AE25,"")</f>
        <v>35.64</v>
      </c>
      <c r="O16" s="68">
        <f>IF(Main!AF25&gt;0,Main!AF25,"")</f>
        <v>1000</v>
      </c>
      <c r="P16" s="68">
        <f>IF(Main!AI25&gt;0,Main!AI25,"")</f>
        <v>45.08</v>
      </c>
      <c r="Q16" s="68">
        <f>IF(Main!AJ25&gt;0,Main!AJ25,"")</f>
        <v>867.5687666370895</v>
      </c>
      <c r="R16" s="68">
        <f>IF(Main!AM25&gt;0,Main!AM25,"")</f>
        <v>39.12</v>
      </c>
      <c r="S16" s="68">
        <f>IF(Main!AN25&gt;0,Main!AN25,"")</f>
        <v>1000</v>
      </c>
      <c r="T16" s="68">
        <f>IF(Main!AQ25&gt;0,Main!AQ25,"")</f>
        <v>43.73</v>
      </c>
      <c r="U16" s="68">
        <f>IF(Main!AR25&gt;0,Main!AR25,"")</f>
        <v>874.2282186142236</v>
      </c>
      <c r="V16" s="68">
        <f>IF(Main!AU25&gt;0,Main!AU25,"")</f>
        <v>45.98</v>
      </c>
      <c r="W16" s="68">
        <f>IF(Main!AV25&gt;0,Main!AV25,"")</f>
        <v>722.7055241409308</v>
      </c>
      <c r="X16" s="68">
        <f>IF(Main!AY25&gt;0,Main!AY25,"")</f>
        <v>41.17</v>
      </c>
      <c r="Y16" s="68">
        <f>IF(Main!AZ25&gt;0,Main!AZ25,"")</f>
        <v>918.3871751275201</v>
      </c>
      <c r="Z16" s="68">
        <f>IF(Main!BC25&gt;0,Main!BC25,"")</f>
        <v>39.09</v>
      </c>
      <c r="AA16" s="68">
        <f>IF(Main!BD25&gt;0,Main!BD25,"")</f>
        <v>959.5804553594268</v>
      </c>
      <c r="AB16" s="68">
        <f>IF(Main!BG25&gt;0,Main!BG25,"")</f>
        <v>45.84</v>
      </c>
      <c r="AC16" s="68">
        <f>IF(Main!BH25&gt;0,Main!BH25,"")</f>
        <v>835.7329842931938</v>
      </c>
      <c r="AD16" s="68">
        <f>IF(Main!BK25&gt;0,Main!BK25,"")</f>
        <v>37.09</v>
      </c>
      <c r="AE16" s="68">
        <f>IF(Main!BL25&gt;0,Main!BL25,"")</f>
        <v>902.6691830682123</v>
      </c>
      <c r="AF16" s="68">
        <f>IF(Main!BO25&gt;0,Main!BO25,"")</f>
        <v>46.79</v>
      </c>
      <c r="AG16" s="68">
        <f>IF(Main!BP25&gt;0,Main!BP25,"")</f>
        <v>835.6486428724087</v>
      </c>
    </row>
    <row r="17" spans="1:33" ht="12.75" hidden="1">
      <c r="A17" s="42">
        <f t="shared" si="0"/>
        <v>14</v>
      </c>
      <c r="B17" s="29">
        <f>IF(Main!E26&lt;&gt;"",Main!E26+(0.000001*A17),"")</f>
        <v>12053.979895317158</v>
      </c>
      <c r="C17" s="71" t="str">
        <f>IF(Main!B26&gt;0,Main!B26,"")</f>
        <v>Mark Passingham</v>
      </c>
      <c r="D17" s="24">
        <f>IF(Main!J26&gt;0,Main!J26,"")</f>
        <v>48.04</v>
      </c>
      <c r="E17" s="24">
        <f>IF(Main!K26&gt;0,Main!K26,"")</f>
        <v>964.8209825145713</v>
      </c>
      <c r="F17" s="24">
        <f>IF(Main!N26&gt;0,Main!N26,"")</f>
        <v>42.68</v>
      </c>
      <c r="G17" s="24">
        <f>IF(Main!O26&gt;0,Main!O26,"")</f>
        <v>952.2024367385193</v>
      </c>
      <c r="H17" s="24">
        <f>IF(Main!R26&gt;0,Main!R26,"")</f>
        <v>58.3</v>
      </c>
      <c r="I17" s="68">
        <f>IF(Main!S26&gt;0,Main!S26,"")</f>
        <v>685.4202401372214</v>
      </c>
      <c r="J17" s="68">
        <f>IF(Main!W26&gt;0,Main!W26,"")</f>
        <v>41.23</v>
      </c>
      <c r="K17" s="68">
        <f>IF(Main!X26&gt;0,Main!X26,"")</f>
        <v>856.90031530439</v>
      </c>
      <c r="L17" s="68">
        <f>IF(Main!AA26&gt;0,Main!AA26,"")</f>
        <v>44.12</v>
      </c>
      <c r="M17" s="68">
        <f>IF(Main!AB26&gt;0,Main!AB26,"")</f>
        <v>861.0607434270173</v>
      </c>
      <c r="N17" s="68">
        <f>IF(Main!AE26&gt;0,Main!AE26,"")</f>
        <v>40.36</v>
      </c>
      <c r="O17" s="68">
        <f>IF(Main!AF26&gt;0,Main!AF26,"")</f>
        <v>883.0525272547076</v>
      </c>
      <c r="P17" s="68">
        <f>IF(Main!AI26&gt;0,Main!AI26,"")</f>
        <v>40.29</v>
      </c>
      <c r="Q17" s="68">
        <f>IF(Main!AJ26&gt;0,Main!AJ26,"")</f>
        <v>970.7123355671382</v>
      </c>
      <c r="R17" s="68">
        <f>IF(Main!AM26&gt;0,Main!AM26,"")</f>
        <v>44.85</v>
      </c>
      <c r="S17" s="68">
        <f>IF(Main!AN26&gt;0,Main!AN26,"")</f>
        <v>872.2408026755852</v>
      </c>
      <c r="T17" s="68">
        <f>IF(Main!AQ26&gt;0,Main!AQ26,"")</f>
        <v>45.11</v>
      </c>
      <c r="U17" s="68">
        <f>IF(Main!AR26&gt;0,Main!AR26,"")</f>
        <v>847.4839281755707</v>
      </c>
      <c r="V17" s="68">
        <f>IF(Main!AU26&gt;0,Main!AU26,"")</f>
        <v>45.35</v>
      </c>
      <c r="W17" s="68">
        <f>IF(Main!AV26&gt;0,Main!AV26,"")</f>
        <v>732.7453142227122</v>
      </c>
      <c r="X17" s="68">
        <f>IF(Main!AY26&gt;0,Main!AY26,"")</f>
        <v>49.26</v>
      </c>
      <c r="Y17" s="68">
        <f>IF(Main!AZ26&gt;0,Main!AZ26,"")</f>
        <v>767.559886317499</v>
      </c>
      <c r="Z17" s="68">
        <f>IF(Main!BC26&gt;0,Main!BC26,"")</f>
        <v>44.98</v>
      </c>
      <c r="AA17" s="68">
        <f>IF(Main!BD26&gt;0,Main!BD26,"")</f>
        <v>833.9261894175189</v>
      </c>
      <c r="AB17" s="68">
        <f>IF(Main!BG26&gt;0,Main!BG26,"")</f>
        <v>44.12</v>
      </c>
      <c r="AC17" s="68">
        <f>IF(Main!BH26&gt;0,Main!BH26,"")</f>
        <v>868.3136899365368</v>
      </c>
      <c r="AD17" s="68">
        <f>IF(Main!BK26&gt;0,Main!BK26,"")</f>
        <v>47.79</v>
      </c>
      <c r="AE17" s="68">
        <f>IF(Main!BL26&gt;0,Main!BL26,"")</f>
        <v>700.5649717514124</v>
      </c>
      <c r="AF17" s="68">
        <f>IF(Main!BO26&gt;0,Main!BO26,"")</f>
        <v>41.49</v>
      </c>
      <c r="AG17" s="68">
        <f>IF(Main!BP26&gt;0,Main!BP26,"")</f>
        <v>942.3957580139793</v>
      </c>
    </row>
    <row r="18" spans="1:33" ht="12.75" hidden="1">
      <c r="A18" s="42">
        <f t="shared" si="0"/>
        <v>15</v>
      </c>
      <c r="B18" s="29">
        <f>IF(Main!E27&lt;&gt;"",Main!E27+(0.000001*A18),"")</f>
      </c>
      <c r="C18" s="71">
        <f>IF(Main!B27&gt;0,Main!B27,"")</f>
      </c>
      <c r="D18" s="24">
        <f>IF(Main!J27&gt;0,Main!J27,"")</f>
      </c>
      <c r="E18" s="24">
        <f>IF(Main!K27&gt;0,Main!K27,"")</f>
      </c>
      <c r="F18" s="24">
        <f>IF(Main!N27&gt;0,Main!N27,"")</f>
      </c>
      <c r="G18" s="24">
        <f>IF(Main!O27&gt;0,Main!O27,"")</f>
      </c>
      <c r="H18" s="24">
        <f>IF(Main!R27&gt;0,Main!R27,"")</f>
      </c>
      <c r="I18" s="68">
        <f>IF(Main!S27&gt;0,Main!S27,"")</f>
      </c>
      <c r="J18" s="68">
        <f>IF(Main!W27&gt;0,Main!W27,"")</f>
      </c>
      <c r="K18" s="68">
        <f>IF(Main!X27&gt;0,Main!X27,"")</f>
      </c>
      <c r="L18" s="68">
        <f>IF(Main!AA27&gt;0,Main!AA27,"")</f>
      </c>
      <c r="M18" s="68">
        <f>IF(Main!AB27&gt;0,Main!AB27,"")</f>
      </c>
      <c r="N18" s="68">
        <f>IF(Main!AE27&gt;0,Main!AE27,"")</f>
      </c>
      <c r="O18" s="68">
        <f>IF(Main!AF27&gt;0,Main!AF27,"")</f>
      </c>
      <c r="P18" s="68">
        <f>IF(Main!AI27&gt;0,Main!AI27,"")</f>
      </c>
      <c r="Q18" s="68">
        <f>IF(Main!AJ27&gt;0,Main!AJ27,"")</f>
      </c>
      <c r="R18" s="68">
        <f>IF(Main!AM27&gt;0,Main!AM27,"")</f>
      </c>
      <c r="S18" s="68">
        <f>IF(Main!AN27&gt;0,Main!AN27,"")</f>
      </c>
      <c r="T18" s="68">
        <f>IF(Main!AQ27&gt;0,Main!AQ27,"")</f>
      </c>
      <c r="U18" s="68">
        <f>IF(Main!AR27&gt;0,Main!AR27,"")</f>
      </c>
      <c r="V18" s="68">
        <f>IF(Main!AU27&gt;0,Main!AU27,"")</f>
      </c>
      <c r="W18" s="68">
        <f>IF(Main!AV27&gt;0,Main!AV27,"")</f>
      </c>
      <c r="X18" s="68">
        <f>IF(Main!AY27&gt;0,Main!AY27,"")</f>
      </c>
      <c r="Y18" s="68">
        <f>IF(Main!AZ27&gt;0,Main!AZ27,"")</f>
      </c>
      <c r="Z18" s="68">
        <f>IF(Main!BC27&gt;0,Main!BC27,"")</f>
      </c>
      <c r="AA18" s="68">
        <f>IF(Main!BD27&gt;0,Main!BD27,"")</f>
      </c>
      <c r="AB18" s="68">
        <f>IF(Main!BG27&gt;0,Main!BG27,"")</f>
      </c>
      <c r="AC18" s="68">
        <f>IF(Main!BH27&gt;0,Main!BH27,"")</f>
      </c>
      <c r="AD18" s="68">
        <f>IF(Main!BK27&gt;0,Main!BK27,"")</f>
      </c>
      <c r="AE18" s="68">
        <f>IF(Main!BL27&gt;0,Main!BL27,"")</f>
      </c>
      <c r="AF18" s="68">
        <f>IF(Main!BO27&gt;0,Main!BO27,"")</f>
      </c>
      <c r="AG18" s="68">
        <f>IF(Main!BP27&gt;0,Main!BP27,"")</f>
      </c>
    </row>
    <row r="19" spans="1:33" ht="12.75" hidden="1">
      <c r="A19" s="42">
        <f t="shared" si="0"/>
        <v>16</v>
      </c>
      <c r="B19" s="29">
        <f>IF(Main!E28&lt;&gt;"",Main!E28+(0.000001*A19),"")</f>
      </c>
      <c r="C19" s="71">
        <f>IF(Main!B28&gt;0,Main!B28,"")</f>
      </c>
      <c r="D19" s="24">
        <f>IF(Main!J28&gt;0,Main!J28,"")</f>
      </c>
      <c r="E19" s="24">
        <f>IF(Main!K28&gt;0,Main!K28,"")</f>
      </c>
      <c r="F19" s="24">
        <f>IF(Main!N28&gt;0,Main!N28,"")</f>
      </c>
      <c r="G19" s="24">
        <f>IF(Main!O28&gt;0,Main!O28,"")</f>
      </c>
      <c r="H19" s="24">
        <f>IF(Main!R28&gt;0,Main!R28,"")</f>
      </c>
      <c r="I19" s="68">
        <f>IF(Main!S28&gt;0,Main!S28,"")</f>
      </c>
      <c r="J19" s="68">
        <f>IF(Main!W28&gt;0,Main!W28,"")</f>
      </c>
      <c r="K19" s="68">
        <f>IF(Main!X28&gt;0,Main!X28,"")</f>
      </c>
      <c r="L19" s="68">
        <f>IF(Main!AA28&gt;0,Main!AA28,"")</f>
      </c>
      <c r="M19" s="68">
        <f>IF(Main!AB28&gt;0,Main!AB28,"")</f>
      </c>
      <c r="N19" s="68">
        <f>IF(Main!AE28&gt;0,Main!AE28,"")</f>
      </c>
      <c r="O19" s="68">
        <f>IF(Main!AF28&gt;0,Main!AF28,"")</f>
      </c>
      <c r="P19" s="68">
        <f>IF(Main!AI28&gt;0,Main!AI28,"")</f>
      </c>
      <c r="Q19" s="68">
        <f>IF(Main!AJ28&gt;0,Main!AJ28,"")</f>
      </c>
      <c r="R19" s="68">
        <f>IF(Main!AM28&gt;0,Main!AM28,"")</f>
      </c>
      <c r="S19" s="68">
        <f>IF(Main!AN28&gt;0,Main!AN28,"")</f>
      </c>
      <c r="T19" s="68">
        <f>IF(Main!AQ28&gt;0,Main!AQ28,"")</f>
      </c>
      <c r="U19" s="68">
        <f>IF(Main!AR28&gt;0,Main!AR28,"")</f>
      </c>
      <c r="V19" s="68">
        <f>IF(Main!AU28&gt;0,Main!AU28,"")</f>
      </c>
      <c r="W19" s="68">
        <f>IF(Main!AV28&gt;0,Main!AV28,"")</f>
      </c>
      <c r="X19" s="68">
        <f>IF(Main!AY28&gt;0,Main!AY28,"")</f>
      </c>
      <c r="Y19" s="68">
        <f>IF(Main!AZ28&gt;0,Main!AZ28,"")</f>
      </c>
      <c r="Z19" s="68">
        <f>IF(Main!BC28&gt;0,Main!BC28,"")</f>
      </c>
      <c r="AA19" s="68">
        <f>IF(Main!BD28&gt;0,Main!BD28,"")</f>
      </c>
      <c r="AB19" s="68">
        <f>IF(Main!BG28&gt;0,Main!BG28,"")</f>
      </c>
      <c r="AC19" s="68">
        <f>IF(Main!BH28&gt;0,Main!BH28,"")</f>
      </c>
      <c r="AD19" s="68">
        <f>IF(Main!BK28&gt;0,Main!BK28,"")</f>
      </c>
      <c r="AE19" s="68">
        <f>IF(Main!BL28&gt;0,Main!BL28,"")</f>
      </c>
      <c r="AF19" s="68">
        <f>IF(Main!BO28&gt;0,Main!BO28,"")</f>
      </c>
      <c r="AG19" s="68">
        <f>IF(Main!BP28&gt;0,Main!BP28,"")</f>
      </c>
    </row>
    <row r="20" spans="1:33" ht="12.75" hidden="1">
      <c r="A20" s="42">
        <f t="shared" si="0"/>
        <v>17</v>
      </c>
      <c r="B20" s="29">
        <f>IF(Main!E29&lt;&gt;"",Main!E29+(0.000001*A20),"")</f>
      </c>
      <c r="C20" s="71">
        <f>IF(Main!B29&gt;0,Main!B29,"")</f>
      </c>
      <c r="D20" s="24">
        <f>IF(Main!J29&gt;0,Main!J29,"")</f>
      </c>
      <c r="E20" s="24">
        <f>IF(Main!K29&gt;0,Main!K29,"")</f>
      </c>
      <c r="F20" s="24">
        <f>IF(Main!N29&gt;0,Main!N29,"")</f>
      </c>
      <c r="G20" s="24">
        <f>IF(Main!O29&gt;0,Main!O29,"")</f>
      </c>
      <c r="H20" s="24">
        <f>IF(Main!R29&gt;0,Main!R29,"")</f>
      </c>
      <c r="I20" s="68">
        <f>IF(Main!S29&gt;0,Main!S29,"")</f>
      </c>
      <c r="J20" s="68">
        <f>IF(Main!W29&gt;0,Main!W29,"")</f>
      </c>
      <c r="K20" s="68">
        <f>IF(Main!X29&gt;0,Main!X29,"")</f>
      </c>
      <c r="L20" s="68">
        <f>IF(Main!AA29&gt;0,Main!AA29,"")</f>
      </c>
      <c r="M20" s="68">
        <f>IF(Main!AB29&gt;0,Main!AB29,"")</f>
      </c>
      <c r="N20" s="68">
        <f>IF(Main!AE29&gt;0,Main!AE29,"")</f>
      </c>
      <c r="O20" s="68">
        <f>IF(Main!AF29&gt;0,Main!AF29,"")</f>
      </c>
      <c r="P20" s="68">
        <f>IF(Main!AI29&gt;0,Main!AI29,"")</f>
      </c>
      <c r="Q20" s="68">
        <f>IF(Main!AJ29&gt;0,Main!AJ29,"")</f>
      </c>
      <c r="R20" s="68">
        <f>IF(Main!AM29&gt;0,Main!AM29,"")</f>
      </c>
      <c r="S20" s="68">
        <f>IF(Main!AN29&gt;0,Main!AN29,"")</f>
      </c>
      <c r="T20" s="68">
        <f>IF(Main!AQ29&gt;0,Main!AQ29,"")</f>
      </c>
      <c r="U20" s="68">
        <f>IF(Main!AR29&gt;0,Main!AR29,"")</f>
      </c>
      <c r="V20" s="68">
        <f>IF(Main!AU29&gt;0,Main!AU29,"")</f>
      </c>
      <c r="W20" s="68">
        <f>IF(Main!AV29&gt;0,Main!AV29,"")</f>
      </c>
      <c r="X20" s="68">
        <f>IF(Main!AY29&gt;0,Main!AY29,"")</f>
      </c>
      <c r="Y20" s="68">
        <f>IF(Main!AZ29&gt;0,Main!AZ29,"")</f>
      </c>
      <c r="Z20" s="68">
        <f>IF(Main!BC29&gt;0,Main!BC29,"")</f>
      </c>
      <c r="AA20" s="68">
        <f>IF(Main!BD29&gt;0,Main!BD29,"")</f>
      </c>
      <c r="AB20" s="68">
        <f>IF(Main!BG29&gt;0,Main!BG29,"")</f>
      </c>
      <c r="AC20" s="68">
        <f>IF(Main!BH29&gt;0,Main!BH29,"")</f>
      </c>
      <c r="AD20" s="68">
        <f>IF(Main!BK29&gt;0,Main!BK29,"")</f>
      </c>
      <c r="AE20" s="68">
        <f>IF(Main!BL29&gt;0,Main!BL29,"")</f>
      </c>
      <c r="AF20" s="68">
        <f>IF(Main!BO29&gt;0,Main!BO29,"")</f>
      </c>
      <c r="AG20" s="68">
        <f>IF(Main!BP29&gt;0,Main!BP29,"")</f>
      </c>
    </row>
    <row r="21" spans="1:33" ht="12.75" hidden="1">
      <c r="A21" s="42">
        <f t="shared" si="0"/>
        <v>18</v>
      </c>
      <c r="B21" s="29">
        <f>IF(Main!E30&lt;&gt;"",Main!E30+(0.000001*A21),"")</f>
      </c>
      <c r="C21" s="71">
        <f>IF(Main!B30&gt;0,Main!B30,"")</f>
      </c>
      <c r="D21" s="24">
        <f>IF(Main!J30&gt;0,Main!J30,"")</f>
      </c>
      <c r="E21" s="24">
        <f>IF(Main!K30&gt;0,Main!K30,"")</f>
      </c>
      <c r="F21" s="24">
        <f>IF(Main!N30&gt;0,Main!N30,"")</f>
      </c>
      <c r="G21" s="24">
        <f>IF(Main!O30&gt;0,Main!O30,"")</f>
      </c>
      <c r="H21" s="24">
        <f>IF(Main!R30&gt;0,Main!R30,"")</f>
      </c>
      <c r="I21" s="68">
        <f>IF(Main!S30&gt;0,Main!S30,"")</f>
      </c>
      <c r="J21" s="68">
        <f>IF(Main!W30&gt;0,Main!W30,"")</f>
      </c>
      <c r="K21" s="68">
        <f>IF(Main!X30&gt;0,Main!X30,"")</f>
      </c>
      <c r="L21" s="68">
        <f>IF(Main!AA30&gt;0,Main!AA30,"")</f>
      </c>
      <c r="M21" s="68">
        <f>IF(Main!AB30&gt;0,Main!AB30,"")</f>
      </c>
      <c r="N21" s="68">
        <f>IF(Main!AE30&gt;0,Main!AE30,"")</f>
      </c>
      <c r="O21" s="68">
        <f>IF(Main!AF30&gt;0,Main!AF30,"")</f>
      </c>
      <c r="P21" s="68">
        <f>IF(Main!AI30&gt;0,Main!AI30,"")</f>
      </c>
      <c r="Q21" s="68">
        <f>IF(Main!AJ30&gt;0,Main!AJ30,"")</f>
      </c>
      <c r="R21" s="68">
        <f>IF(Main!AM30&gt;0,Main!AM30,"")</f>
      </c>
      <c r="S21" s="68">
        <f>IF(Main!AN30&gt;0,Main!AN30,"")</f>
      </c>
      <c r="T21" s="68">
        <f>IF(Main!AQ30&gt;0,Main!AQ30,"")</f>
      </c>
      <c r="U21" s="68">
        <f>IF(Main!AR30&gt;0,Main!AR30,"")</f>
      </c>
      <c r="V21" s="68">
        <f>IF(Main!AU30&gt;0,Main!AU30,"")</f>
      </c>
      <c r="W21" s="68">
        <f>IF(Main!AV30&gt;0,Main!AV30,"")</f>
      </c>
      <c r="X21" s="68">
        <f>IF(Main!AY30&gt;0,Main!AY30,"")</f>
      </c>
      <c r="Y21" s="68">
        <f>IF(Main!AZ30&gt;0,Main!AZ30,"")</f>
      </c>
      <c r="Z21" s="68">
        <f>IF(Main!BC30&gt;0,Main!BC30,"")</f>
      </c>
      <c r="AA21" s="68">
        <f>IF(Main!BD30&gt;0,Main!BD30,"")</f>
      </c>
      <c r="AB21" s="68">
        <f>IF(Main!BG30&gt;0,Main!BG30,"")</f>
      </c>
      <c r="AC21" s="68">
        <f>IF(Main!BH30&gt;0,Main!BH30,"")</f>
      </c>
      <c r="AD21" s="68">
        <f>IF(Main!BK30&gt;0,Main!BK30,"")</f>
      </c>
      <c r="AE21" s="68">
        <f>IF(Main!BL30&gt;0,Main!BL30,"")</f>
      </c>
      <c r="AF21" s="68">
        <f>IF(Main!BO30&gt;0,Main!BO30,"")</f>
      </c>
      <c r="AG21" s="68">
        <f>IF(Main!BP30&gt;0,Main!BP30,"")</f>
      </c>
    </row>
    <row r="22" spans="1:33" ht="12.75" hidden="1">
      <c r="A22" s="42">
        <f t="shared" si="0"/>
        <v>19</v>
      </c>
      <c r="B22" s="29">
        <f>IF(Main!E31&lt;&gt;"",Main!E31+(0.000001*A22),"")</f>
      </c>
      <c r="C22" s="71">
        <f>IF(Main!B31&gt;0,Main!B31,"")</f>
      </c>
      <c r="D22" s="24">
        <f>IF(Main!J31&gt;0,Main!J31,"")</f>
      </c>
      <c r="E22" s="24">
        <f>IF(Main!K31&gt;0,Main!K31,"")</f>
      </c>
      <c r="F22" s="24">
        <f>IF(Main!N31&gt;0,Main!N31,"")</f>
      </c>
      <c r="G22" s="24">
        <f>IF(Main!O31&gt;0,Main!O31,"")</f>
      </c>
      <c r="H22" s="24">
        <f>IF(Main!R31&gt;0,Main!R31,"")</f>
      </c>
      <c r="I22" s="68">
        <f>IF(Main!S31&gt;0,Main!S31,"")</f>
      </c>
      <c r="J22" s="68">
        <f>IF(Main!W31&gt;0,Main!W31,"")</f>
      </c>
      <c r="K22" s="68">
        <f>IF(Main!X31&gt;0,Main!X31,"")</f>
      </c>
      <c r="L22" s="68">
        <f>IF(Main!AA31&gt;0,Main!AA31,"")</f>
      </c>
      <c r="M22" s="68">
        <f>IF(Main!AB31&gt;0,Main!AB31,"")</f>
      </c>
      <c r="N22" s="68">
        <f>IF(Main!AE31&gt;0,Main!AE31,"")</f>
      </c>
      <c r="O22" s="68">
        <f>IF(Main!AF31&gt;0,Main!AF31,"")</f>
      </c>
      <c r="P22" s="68">
        <f>IF(Main!AI31&gt;0,Main!AI31,"")</f>
      </c>
      <c r="Q22" s="68">
        <f>IF(Main!AJ31&gt;0,Main!AJ31,"")</f>
      </c>
      <c r="R22" s="68">
        <f>IF(Main!AM31&gt;0,Main!AM31,"")</f>
      </c>
      <c r="S22" s="68">
        <f>IF(Main!AN31&gt;0,Main!AN31,"")</f>
      </c>
      <c r="T22" s="68">
        <f>IF(Main!AQ31&gt;0,Main!AQ31,"")</f>
      </c>
      <c r="U22" s="68">
        <f>IF(Main!AR31&gt;0,Main!AR31,"")</f>
      </c>
      <c r="V22" s="68">
        <f>IF(Main!AU31&gt;0,Main!AU31,"")</f>
      </c>
      <c r="W22" s="68">
        <f>IF(Main!AV31&gt;0,Main!AV31,"")</f>
      </c>
      <c r="X22" s="68">
        <f>IF(Main!AY31&gt;0,Main!AY31,"")</f>
      </c>
      <c r="Y22" s="68">
        <f>IF(Main!AZ31&gt;0,Main!AZ31,"")</f>
      </c>
      <c r="Z22" s="68">
        <f>IF(Main!BC31&gt;0,Main!BC31,"")</f>
      </c>
      <c r="AA22" s="68">
        <f>IF(Main!BD31&gt;0,Main!BD31,"")</f>
      </c>
      <c r="AB22" s="68">
        <f>IF(Main!BG31&gt;0,Main!BG31,"")</f>
      </c>
      <c r="AC22" s="68">
        <f>IF(Main!BH31&gt;0,Main!BH31,"")</f>
      </c>
      <c r="AD22" s="68">
        <f>IF(Main!BK31&gt;0,Main!BK31,"")</f>
      </c>
      <c r="AE22" s="68">
        <f>IF(Main!BL31&gt;0,Main!BL31,"")</f>
      </c>
      <c r="AF22" s="68">
        <f>IF(Main!BO31&gt;0,Main!BO31,"")</f>
      </c>
      <c r="AG22" s="68">
        <f>IF(Main!BP31&gt;0,Main!BP31,"")</f>
      </c>
    </row>
    <row r="23" spans="1:33" ht="12.75" hidden="1">
      <c r="A23" s="42">
        <f t="shared" si="0"/>
        <v>20</v>
      </c>
      <c r="B23" s="29">
        <f>IF(Main!E32&lt;&gt;"",Main!E32+(0.000001*A23),"")</f>
      </c>
      <c r="C23" s="71">
        <f>IF(Main!B32&gt;0,Main!B32,"")</f>
      </c>
      <c r="D23" s="24">
        <f>IF(Main!J32&gt;0,Main!J32,"")</f>
      </c>
      <c r="E23" s="24">
        <f>IF(Main!K32&gt;0,Main!K32,"")</f>
      </c>
      <c r="F23" s="24">
        <f>IF(Main!N32&gt;0,Main!N32,"")</f>
      </c>
      <c r="G23" s="24">
        <f>IF(Main!O32&gt;0,Main!O32,"")</f>
      </c>
      <c r="H23" s="24">
        <f>IF(Main!R32&gt;0,Main!R32,"")</f>
      </c>
      <c r="I23" s="68">
        <f>IF(Main!S32&gt;0,Main!S32,"")</f>
      </c>
      <c r="J23" s="68">
        <f>IF(Main!W32&gt;0,Main!W32,"")</f>
      </c>
      <c r="K23" s="68">
        <f>IF(Main!X32&gt;0,Main!X32,"")</f>
      </c>
      <c r="L23" s="68">
        <f>IF(Main!AA32&gt;0,Main!AA32,"")</f>
      </c>
      <c r="M23" s="68">
        <f>IF(Main!AB32&gt;0,Main!AB32,"")</f>
      </c>
      <c r="N23" s="68">
        <f>IF(Main!AE32&gt;0,Main!AE32,"")</f>
      </c>
      <c r="O23" s="68">
        <f>IF(Main!AF32&gt;0,Main!AF32,"")</f>
      </c>
      <c r="P23" s="68">
        <f>IF(Main!AI32&gt;0,Main!AI32,"")</f>
      </c>
      <c r="Q23" s="68">
        <f>IF(Main!AJ32&gt;0,Main!AJ32,"")</f>
      </c>
      <c r="R23" s="68">
        <f>IF(Main!AM32&gt;0,Main!AM32,"")</f>
      </c>
      <c r="S23" s="68">
        <f>IF(Main!AN32&gt;0,Main!AN32,"")</f>
      </c>
      <c r="T23" s="68">
        <f>IF(Main!AQ32&gt;0,Main!AQ32,"")</f>
      </c>
      <c r="U23" s="68">
        <f>IF(Main!AR32&gt;0,Main!AR32,"")</f>
      </c>
      <c r="V23" s="68">
        <f>IF(Main!AU32&gt;0,Main!AU32,"")</f>
      </c>
      <c r="W23" s="68">
        <f>IF(Main!AV32&gt;0,Main!AV32,"")</f>
      </c>
      <c r="X23" s="68">
        <f>IF(Main!AY32&gt;0,Main!AY32,"")</f>
      </c>
      <c r="Y23" s="68">
        <f>IF(Main!AZ32&gt;0,Main!AZ32,"")</f>
      </c>
      <c r="Z23" s="68">
        <f>IF(Main!BC32&gt;0,Main!BC32,"")</f>
      </c>
      <c r="AA23" s="68">
        <f>IF(Main!BD32&gt;0,Main!BD32,"")</f>
      </c>
      <c r="AB23" s="68">
        <f>IF(Main!BG32&gt;0,Main!BG32,"")</f>
      </c>
      <c r="AC23" s="68">
        <f>IF(Main!BH32&gt;0,Main!BH32,"")</f>
      </c>
      <c r="AD23" s="68">
        <f>IF(Main!BK32&gt;0,Main!BK32,"")</f>
      </c>
      <c r="AE23" s="68">
        <f>IF(Main!BL32&gt;0,Main!BL32,"")</f>
      </c>
      <c r="AF23" s="68">
        <f>IF(Main!BO32&gt;0,Main!BO32,"")</f>
      </c>
      <c r="AG23" s="68">
        <f>IF(Main!BP32&gt;0,Main!BP32,"")</f>
      </c>
    </row>
    <row r="24" spans="1:33" ht="12.75" hidden="1">
      <c r="A24" s="42">
        <f t="shared" si="0"/>
        <v>21</v>
      </c>
      <c r="B24" s="29">
        <f>IF(Main!E33&lt;&gt;"",Main!E33+(0.000001*A24),"")</f>
      </c>
      <c r="C24" s="71">
        <f>IF(Main!B33&gt;0,Main!B33,"")</f>
      </c>
      <c r="D24" s="24">
        <f>IF(Main!J33&gt;0,Main!J33,"")</f>
      </c>
      <c r="E24" s="24">
        <f>IF(Main!K33&gt;0,Main!K33,"")</f>
      </c>
      <c r="F24" s="24">
        <f>IF(Main!N33&gt;0,Main!N33,"")</f>
      </c>
      <c r="G24" s="24">
        <f>IF(Main!O33&gt;0,Main!O33,"")</f>
      </c>
      <c r="H24" s="24">
        <f>IF(Main!R33&gt;0,Main!R33,"")</f>
      </c>
      <c r="I24" s="68">
        <f>IF(Main!S33&gt;0,Main!S33,"")</f>
      </c>
      <c r="J24" s="68">
        <f>IF(Main!W33&gt;0,Main!W33,"")</f>
      </c>
      <c r="K24" s="68">
        <f>IF(Main!X33&gt;0,Main!X33,"")</f>
      </c>
      <c r="L24" s="68">
        <f>IF(Main!AA33&gt;0,Main!AA33,"")</f>
      </c>
      <c r="M24" s="68">
        <f>IF(Main!AB33&gt;0,Main!AB33,"")</f>
      </c>
      <c r="N24" s="68">
        <f>IF(Main!AE33&gt;0,Main!AE33,"")</f>
      </c>
      <c r="O24" s="68">
        <f>IF(Main!AF33&gt;0,Main!AF33,"")</f>
      </c>
      <c r="P24" s="68">
        <f>IF(Main!AI33&gt;0,Main!AI33,"")</f>
      </c>
      <c r="Q24" s="68">
        <f>IF(Main!AJ33&gt;0,Main!AJ33,"")</f>
      </c>
      <c r="R24" s="68">
        <f>IF(Main!AM33&gt;0,Main!AM33,"")</f>
      </c>
      <c r="S24" s="68">
        <f>IF(Main!AN33&gt;0,Main!AN33,"")</f>
      </c>
      <c r="T24" s="68">
        <f>IF(Main!AQ33&gt;0,Main!AQ33,"")</f>
      </c>
      <c r="U24" s="68">
        <f>IF(Main!AR33&gt;0,Main!AR33,"")</f>
      </c>
      <c r="V24" s="68">
        <f>IF(Main!AU33&gt;0,Main!AU33,"")</f>
      </c>
      <c r="W24" s="68">
        <f>IF(Main!AV33&gt;0,Main!AV33,"")</f>
      </c>
      <c r="X24" s="68">
        <f>IF(Main!AY33&gt;0,Main!AY33,"")</f>
      </c>
      <c r="Y24" s="68">
        <f>IF(Main!AZ33&gt;0,Main!AZ33,"")</f>
      </c>
      <c r="Z24" s="68">
        <f>IF(Main!BC33&gt;0,Main!BC33,"")</f>
      </c>
      <c r="AA24" s="68">
        <f>IF(Main!BD33&gt;0,Main!BD33,"")</f>
      </c>
      <c r="AB24" s="68">
        <f>IF(Main!BG33&gt;0,Main!BG33,"")</f>
      </c>
      <c r="AC24" s="68">
        <f>IF(Main!BH33&gt;0,Main!BH33,"")</f>
      </c>
      <c r="AD24" s="68">
        <f>IF(Main!BK33&gt;0,Main!BK33,"")</f>
      </c>
      <c r="AE24" s="68">
        <f>IF(Main!BL33&gt;0,Main!BL33,"")</f>
      </c>
      <c r="AF24" s="68">
        <f>IF(Main!BO33&gt;0,Main!BO33,"")</f>
      </c>
      <c r="AG24" s="68">
        <f>IF(Main!BP33&gt;0,Main!BP33,"")</f>
      </c>
    </row>
    <row r="25" spans="1:33" ht="12.75" hidden="1">
      <c r="A25" s="42">
        <f t="shared" si="0"/>
        <v>22</v>
      </c>
      <c r="B25" s="29">
        <f>IF(Main!E34&lt;&gt;"",Main!E34+(0.000001*A25),"")</f>
      </c>
      <c r="C25" s="71">
        <f>IF(Main!B34&gt;0,Main!B34,"")</f>
      </c>
      <c r="D25" s="24">
        <f>IF(Main!J34&gt;0,Main!J34,"")</f>
      </c>
      <c r="E25" s="24">
        <f>IF(Main!K34&gt;0,Main!K34,"")</f>
      </c>
      <c r="F25" s="24">
        <f>IF(Main!N34&gt;0,Main!N34,"")</f>
      </c>
      <c r="G25" s="24">
        <f>IF(Main!O34&gt;0,Main!O34,"")</f>
      </c>
      <c r="H25" s="24">
        <f>IF(Main!R34&gt;0,Main!R34,"")</f>
      </c>
      <c r="I25" s="68">
        <f>IF(Main!S34&gt;0,Main!S34,"")</f>
      </c>
      <c r="J25" s="68">
        <f>IF(Main!W34&gt;0,Main!W34,"")</f>
      </c>
      <c r="K25" s="68">
        <f>IF(Main!X34&gt;0,Main!X34,"")</f>
      </c>
      <c r="L25" s="68">
        <f>IF(Main!AA34&gt;0,Main!AA34,"")</f>
      </c>
      <c r="M25" s="68">
        <f>IF(Main!AB34&gt;0,Main!AB34,"")</f>
      </c>
      <c r="N25" s="68">
        <f>IF(Main!AE34&gt;0,Main!AE34,"")</f>
      </c>
      <c r="O25" s="68">
        <f>IF(Main!AF34&gt;0,Main!AF34,"")</f>
      </c>
      <c r="P25" s="68">
        <f>IF(Main!AI34&gt;0,Main!AI34,"")</f>
      </c>
      <c r="Q25" s="68">
        <f>IF(Main!AJ34&gt;0,Main!AJ34,"")</f>
      </c>
      <c r="R25" s="68">
        <f>IF(Main!AM34&gt;0,Main!AM34,"")</f>
      </c>
      <c r="S25" s="68">
        <f>IF(Main!AN34&gt;0,Main!AN34,"")</f>
      </c>
      <c r="T25" s="68">
        <f>IF(Main!AQ34&gt;0,Main!AQ34,"")</f>
      </c>
      <c r="U25" s="68">
        <f>IF(Main!AR34&gt;0,Main!AR34,"")</f>
      </c>
      <c r="V25" s="68">
        <f>IF(Main!AU34&gt;0,Main!AU34,"")</f>
      </c>
      <c r="W25" s="68">
        <f>IF(Main!AV34&gt;0,Main!AV34,"")</f>
      </c>
      <c r="X25" s="68">
        <f>IF(Main!AY34&gt;0,Main!AY34,"")</f>
      </c>
      <c r="Y25" s="68">
        <f>IF(Main!AZ34&gt;0,Main!AZ34,"")</f>
      </c>
      <c r="Z25" s="68">
        <f>IF(Main!BC34&gt;0,Main!BC34,"")</f>
      </c>
      <c r="AA25" s="68">
        <f>IF(Main!BD34&gt;0,Main!BD34,"")</f>
      </c>
      <c r="AB25" s="68">
        <f>IF(Main!BG34&gt;0,Main!BG34,"")</f>
      </c>
      <c r="AC25" s="68">
        <f>IF(Main!BH34&gt;0,Main!BH34,"")</f>
      </c>
      <c r="AD25" s="68">
        <f>IF(Main!BK34&gt;0,Main!BK34,"")</f>
      </c>
      <c r="AE25" s="68">
        <f>IF(Main!BL34&gt;0,Main!BL34,"")</f>
      </c>
      <c r="AF25" s="68">
        <f>IF(Main!BO34&gt;0,Main!BO34,"")</f>
      </c>
      <c r="AG25" s="68">
        <f>IF(Main!BP34&gt;0,Main!BP34,"")</f>
      </c>
    </row>
    <row r="26" spans="1:33" ht="12.75" hidden="1">
      <c r="A26" s="42">
        <f t="shared" si="0"/>
        <v>23</v>
      </c>
      <c r="B26" s="29">
        <f>IF(Main!E35&lt;&gt;"",Main!E35+(0.000001*A26),"")</f>
      </c>
      <c r="C26" s="71">
        <f>IF(Main!B35&gt;0,Main!B35,"")</f>
      </c>
      <c r="D26" s="24">
        <f>IF(Main!J35&gt;0,Main!J35,"")</f>
      </c>
      <c r="E26" s="24">
        <f>IF(Main!K35&gt;0,Main!K35,"")</f>
      </c>
      <c r="F26" s="24">
        <f>IF(Main!N35&gt;0,Main!N35,"")</f>
      </c>
      <c r="G26" s="24">
        <f>IF(Main!O35&gt;0,Main!O35,"")</f>
      </c>
      <c r="H26" s="24">
        <f>IF(Main!R35&gt;0,Main!R35,"")</f>
      </c>
      <c r="I26" s="68">
        <f>IF(Main!S35&gt;0,Main!S35,"")</f>
      </c>
      <c r="J26" s="68">
        <f>IF(Main!W35&gt;0,Main!W35,"")</f>
      </c>
      <c r="K26" s="68">
        <f>IF(Main!X35&gt;0,Main!X35,"")</f>
      </c>
      <c r="L26" s="68">
        <f>IF(Main!AA35&gt;0,Main!AA35,"")</f>
      </c>
      <c r="M26" s="68">
        <f>IF(Main!AB35&gt;0,Main!AB35,"")</f>
      </c>
      <c r="N26" s="68">
        <f>IF(Main!AE35&gt;0,Main!AE35,"")</f>
      </c>
      <c r="O26" s="68">
        <f>IF(Main!AF35&gt;0,Main!AF35,"")</f>
      </c>
      <c r="P26" s="68">
        <f>IF(Main!AI35&gt;0,Main!AI35,"")</f>
      </c>
      <c r="Q26" s="68">
        <f>IF(Main!AJ35&gt;0,Main!AJ35,"")</f>
      </c>
      <c r="R26" s="68">
        <f>IF(Main!AM35&gt;0,Main!AM35,"")</f>
      </c>
      <c r="S26" s="68">
        <f>IF(Main!AN35&gt;0,Main!AN35,"")</f>
      </c>
      <c r="T26" s="68">
        <f>IF(Main!AQ35&gt;0,Main!AQ35,"")</f>
      </c>
      <c r="U26" s="68">
        <f>IF(Main!AR35&gt;0,Main!AR35,"")</f>
      </c>
      <c r="V26" s="68">
        <f>IF(Main!AU35&gt;0,Main!AU35,"")</f>
      </c>
      <c r="W26" s="68">
        <f>IF(Main!AV35&gt;0,Main!AV35,"")</f>
      </c>
      <c r="X26" s="68">
        <f>IF(Main!AY35&gt;0,Main!AY35,"")</f>
      </c>
      <c r="Y26" s="68">
        <f>IF(Main!AZ35&gt;0,Main!AZ35,"")</f>
      </c>
      <c r="Z26" s="68">
        <f>IF(Main!BC35&gt;0,Main!BC35,"")</f>
      </c>
      <c r="AA26" s="68">
        <f>IF(Main!BD35&gt;0,Main!BD35,"")</f>
      </c>
      <c r="AB26" s="68">
        <f>IF(Main!BG35&gt;0,Main!BG35,"")</f>
      </c>
      <c r="AC26" s="68">
        <f>IF(Main!BH35&gt;0,Main!BH35,"")</f>
      </c>
      <c r="AD26" s="68">
        <f>IF(Main!BK35&gt;0,Main!BK35,"")</f>
      </c>
      <c r="AE26" s="68">
        <f>IF(Main!BL35&gt;0,Main!BL35,"")</f>
      </c>
      <c r="AF26" s="68">
        <f>IF(Main!BO35&gt;0,Main!BO35,"")</f>
      </c>
      <c r="AG26" s="68">
        <f>IF(Main!BP35&gt;0,Main!BP35,"")</f>
      </c>
    </row>
    <row r="27" spans="1:33" ht="12.75" hidden="1">
      <c r="A27" s="42">
        <f t="shared" si="0"/>
        <v>24</v>
      </c>
      <c r="B27" s="29">
        <f>IF(Main!E36&lt;&gt;"",Main!E36+(0.000001*A27),"")</f>
      </c>
      <c r="C27" s="71">
        <f>IF(Main!B36&gt;0,Main!B36,"")</f>
      </c>
      <c r="D27" s="24">
        <f>IF(Main!J36&gt;0,Main!J36,"")</f>
      </c>
      <c r="E27" s="24">
        <f>IF(Main!K36&gt;0,Main!K36,"")</f>
      </c>
      <c r="F27" s="24">
        <f>IF(Main!N36&gt;0,Main!N36,"")</f>
      </c>
      <c r="G27" s="24">
        <f>IF(Main!O36&gt;0,Main!O36,"")</f>
      </c>
      <c r="H27" s="24">
        <f>IF(Main!R36&gt;0,Main!R36,"")</f>
      </c>
      <c r="I27" s="68">
        <f>IF(Main!S36&gt;0,Main!S36,"")</f>
      </c>
      <c r="J27" s="68">
        <f>IF(Main!W36&gt;0,Main!W36,"")</f>
      </c>
      <c r="K27" s="68">
        <f>IF(Main!X36&gt;0,Main!X36,"")</f>
      </c>
      <c r="L27" s="68">
        <f>IF(Main!AA36&gt;0,Main!AA36,"")</f>
      </c>
      <c r="M27" s="68">
        <f>IF(Main!AB36&gt;0,Main!AB36,"")</f>
      </c>
      <c r="N27" s="68">
        <f>IF(Main!AE36&gt;0,Main!AE36,"")</f>
      </c>
      <c r="O27" s="68">
        <f>IF(Main!AF36&gt;0,Main!AF36,"")</f>
      </c>
      <c r="P27" s="68">
        <f>IF(Main!AI36&gt;0,Main!AI36,"")</f>
      </c>
      <c r="Q27" s="68">
        <f>IF(Main!AJ36&gt;0,Main!AJ36,"")</f>
      </c>
      <c r="R27" s="68">
        <f>IF(Main!AM36&gt;0,Main!AM36,"")</f>
      </c>
      <c r="S27" s="68">
        <f>IF(Main!AN36&gt;0,Main!AN36,"")</f>
      </c>
      <c r="T27" s="68">
        <f>IF(Main!AQ36&gt;0,Main!AQ36,"")</f>
      </c>
      <c r="U27" s="68">
        <f>IF(Main!AR36&gt;0,Main!AR36,"")</f>
      </c>
      <c r="V27" s="68">
        <f>IF(Main!AU36&gt;0,Main!AU36,"")</f>
      </c>
      <c r="W27" s="68">
        <f>IF(Main!AV36&gt;0,Main!AV36,"")</f>
      </c>
      <c r="X27" s="68">
        <f>IF(Main!AY36&gt;0,Main!AY36,"")</f>
      </c>
      <c r="Y27" s="68">
        <f>IF(Main!AZ36&gt;0,Main!AZ36,"")</f>
      </c>
      <c r="Z27" s="68">
        <f>IF(Main!BC36&gt;0,Main!BC36,"")</f>
      </c>
      <c r="AA27" s="68">
        <f>IF(Main!BD36&gt;0,Main!BD36,"")</f>
      </c>
      <c r="AB27" s="68">
        <f>IF(Main!BG36&gt;0,Main!BG36,"")</f>
      </c>
      <c r="AC27" s="68">
        <f>IF(Main!BH36&gt;0,Main!BH36,"")</f>
      </c>
      <c r="AD27" s="68">
        <f>IF(Main!BK36&gt;0,Main!BK36,"")</f>
      </c>
      <c r="AE27" s="68">
        <f>IF(Main!BL36&gt;0,Main!BL36,"")</f>
      </c>
      <c r="AF27" s="68">
        <f>IF(Main!BO36&gt;0,Main!BO36,"")</f>
      </c>
      <c r="AG27" s="68">
        <f>IF(Main!BP36&gt;0,Main!BP36,"")</f>
      </c>
    </row>
    <row r="28" spans="1:33" ht="12.75" hidden="1">
      <c r="A28" s="42">
        <f t="shared" si="0"/>
        <v>25</v>
      </c>
      <c r="B28" s="29">
        <f>IF(Main!E37&lt;&gt;"",Main!E37+(0.000001*A28),"")</f>
      </c>
      <c r="C28" s="71">
        <f>IF(Main!B37&gt;0,Main!B37,"")</f>
      </c>
      <c r="D28" s="24">
        <f>IF(Main!J37&gt;0,Main!J37,"")</f>
      </c>
      <c r="E28" s="24">
        <f>IF(Main!K37&gt;0,Main!K37,"")</f>
      </c>
      <c r="F28" s="24">
        <f>IF(Main!N37&gt;0,Main!N37,"")</f>
      </c>
      <c r="G28" s="24">
        <f>IF(Main!O37&gt;0,Main!O37,"")</f>
      </c>
      <c r="H28" s="24">
        <f>IF(Main!R37&gt;0,Main!R37,"")</f>
      </c>
      <c r="I28" s="68">
        <f>IF(Main!S37&gt;0,Main!S37,"")</f>
      </c>
      <c r="J28" s="68">
        <f>IF(Main!W37&gt;0,Main!W37,"")</f>
      </c>
      <c r="K28" s="68">
        <f>IF(Main!X37&gt;0,Main!X37,"")</f>
      </c>
      <c r="L28" s="68">
        <f>IF(Main!AA37&gt;0,Main!AA37,"")</f>
      </c>
      <c r="M28" s="68">
        <f>IF(Main!AB37&gt;0,Main!AB37,"")</f>
      </c>
      <c r="N28" s="68">
        <f>IF(Main!AE37&gt;0,Main!AE37,"")</f>
      </c>
      <c r="O28" s="68">
        <f>IF(Main!AF37&gt;0,Main!AF37,"")</f>
      </c>
      <c r="P28" s="68">
        <f>IF(Main!AI37&gt;0,Main!AI37,"")</f>
      </c>
      <c r="Q28" s="68">
        <f>IF(Main!AJ37&gt;0,Main!AJ37,"")</f>
      </c>
      <c r="R28" s="68">
        <f>IF(Main!AM37&gt;0,Main!AM37,"")</f>
      </c>
      <c r="S28" s="68">
        <f>IF(Main!AN37&gt;0,Main!AN37,"")</f>
      </c>
      <c r="T28" s="68">
        <f>IF(Main!AQ37&gt;0,Main!AQ37,"")</f>
      </c>
      <c r="U28" s="68">
        <f>IF(Main!AR37&gt;0,Main!AR37,"")</f>
      </c>
      <c r="V28" s="68">
        <f>IF(Main!AU37&gt;0,Main!AU37,"")</f>
      </c>
      <c r="W28" s="68">
        <f>IF(Main!AV37&gt;0,Main!AV37,"")</f>
      </c>
      <c r="X28" s="68">
        <f>IF(Main!AY37&gt;0,Main!AY37,"")</f>
      </c>
      <c r="Y28" s="68">
        <f>IF(Main!AZ37&gt;0,Main!AZ37,"")</f>
      </c>
      <c r="Z28" s="68">
        <f>IF(Main!BC37&gt;0,Main!BC37,"")</f>
      </c>
      <c r="AA28" s="68">
        <f>IF(Main!BD37&gt;0,Main!BD37,"")</f>
      </c>
      <c r="AB28" s="68">
        <f>IF(Main!BG37&gt;0,Main!BG37,"")</f>
      </c>
      <c r="AC28" s="68">
        <f>IF(Main!BH37&gt;0,Main!BH37,"")</f>
      </c>
      <c r="AD28" s="68">
        <f>IF(Main!BK37&gt;0,Main!BK37,"")</f>
      </c>
      <c r="AE28" s="68">
        <f>IF(Main!BL37&gt;0,Main!BL37,"")</f>
      </c>
      <c r="AF28" s="68">
        <f>IF(Main!BO37&gt;0,Main!BO37,"")</f>
      </c>
      <c r="AG28" s="68">
        <f>IF(Main!BP37&gt;0,Main!BP37,"")</f>
      </c>
    </row>
    <row r="29" spans="1:33" ht="12.75" hidden="1">
      <c r="A29" s="42">
        <f t="shared" si="0"/>
        <v>26</v>
      </c>
      <c r="B29" s="29">
        <f>IF(Main!E38&lt;&gt;"",Main!E38+(0.000001*A29),"")</f>
      </c>
      <c r="C29" s="71">
        <f>IF(Main!B38&gt;0,Main!B38,"")</f>
      </c>
      <c r="D29" s="24">
        <f>IF(Main!J38&gt;0,Main!J38,"")</f>
      </c>
      <c r="E29" s="24">
        <f>IF(Main!K38&gt;0,Main!K38,"")</f>
      </c>
      <c r="F29" s="24">
        <f>IF(Main!N38&gt;0,Main!N38,"")</f>
      </c>
      <c r="G29" s="24">
        <f>IF(Main!O38&gt;0,Main!O38,"")</f>
      </c>
      <c r="H29" s="24">
        <f>IF(Main!R38&gt;0,Main!R38,"")</f>
      </c>
      <c r="I29" s="68">
        <f>IF(Main!S38&gt;0,Main!S38,"")</f>
      </c>
      <c r="J29" s="68">
        <f>IF(Main!W38&gt;0,Main!W38,"")</f>
      </c>
      <c r="K29" s="68">
        <f>IF(Main!X38&gt;0,Main!X38,"")</f>
      </c>
      <c r="L29" s="68">
        <f>IF(Main!AA38&gt;0,Main!AA38,"")</f>
      </c>
      <c r="M29" s="68">
        <f>IF(Main!AB38&gt;0,Main!AB38,"")</f>
      </c>
      <c r="N29" s="68">
        <f>IF(Main!AE38&gt;0,Main!AE38,"")</f>
      </c>
      <c r="O29" s="68">
        <f>IF(Main!AF38&gt;0,Main!AF38,"")</f>
      </c>
      <c r="P29" s="68">
        <f>IF(Main!AI38&gt;0,Main!AI38,"")</f>
      </c>
      <c r="Q29" s="68">
        <f>IF(Main!AJ38&gt;0,Main!AJ38,"")</f>
      </c>
      <c r="R29" s="68">
        <f>IF(Main!AM38&gt;0,Main!AM38,"")</f>
      </c>
      <c r="S29" s="68">
        <f>IF(Main!AN38&gt;0,Main!AN38,"")</f>
      </c>
      <c r="T29" s="68">
        <f>IF(Main!AQ38&gt;0,Main!AQ38,"")</f>
      </c>
      <c r="U29" s="68">
        <f>IF(Main!AR38&gt;0,Main!AR38,"")</f>
      </c>
      <c r="V29" s="68">
        <f>IF(Main!AU38&gt;0,Main!AU38,"")</f>
      </c>
      <c r="W29" s="68">
        <f>IF(Main!AV38&gt;0,Main!AV38,"")</f>
      </c>
      <c r="X29" s="68">
        <f>IF(Main!AY38&gt;0,Main!AY38,"")</f>
      </c>
      <c r="Y29" s="68">
        <f>IF(Main!AZ38&gt;0,Main!AZ38,"")</f>
      </c>
      <c r="Z29" s="68">
        <f>IF(Main!BC38&gt;0,Main!BC38,"")</f>
      </c>
      <c r="AA29" s="68">
        <f>IF(Main!BD38&gt;0,Main!BD38,"")</f>
      </c>
      <c r="AB29" s="68">
        <f>IF(Main!BG38&gt;0,Main!BG38,"")</f>
      </c>
      <c r="AC29" s="68">
        <f>IF(Main!BH38&gt;0,Main!BH38,"")</f>
      </c>
      <c r="AD29" s="68">
        <f>IF(Main!BK38&gt;0,Main!BK38,"")</f>
      </c>
      <c r="AE29" s="68">
        <f>IF(Main!BL38&gt;0,Main!BL38,"")</f>
      </c>
      <c r="AF29" s="68">
        <f>IF(Main!BO38&gt;0,Main!BO38,"")</f>
      </c>
      <c r="AG29" s="68">
        <f>IF(Main!BP38&gt;0,Main!BP38,"")</f>
      </c>
    </row>
    <row r="30" spans="1:33" ht="12.75" hidden="1">
      <c r="A30" s="42">
        <f t="shared" si="0"/>
        <v>27</v>
      </c>
      <c r="B30" s="29">
        <f>IF(Main!E39&lt;&gt;"",Main!E39+(0.000001*A30),"")</f>
      </c>
      <c r="C30" s="71">
        <f>IF(Main!B39&gt;0,Main!B39,"")</f>
      </c>
      <c r="D30" s="24">
        <f>IF(Main!J39&gt;0,Main!J39,"")</f>
      </c>
      <c r="E30" s="24">
        <f>IF(Main!K39&gt;0,Main!K39,"")</f>
      </c>
      <c r="F30" s="24">
        <f>IF(Main!N39&gt;0,Main!N39,"")</f>
      </c>
      <c r="G30" s="24">
        <f>IF(Main!O39&gt;0,Main!O39,"")</f>
      </c>
      <c r="H30" s="24">
        <f>IF(Main!R39&gt;0,Main!R39,"")</f>
      </c>
      <c r="I30" s="68">
        <f>IF(Main!S39&gt;0,Main!S39,"")</f>
      </c>
      <c r="J30" s="68">
        <f>IF(Main!W39&gt;0,Main!W39,"")</f>
      </c>
      <c r="K30" s="68">
        <f>IF(Main!X39&gt;0,Main!X39,"")</f>
      </c>
      <c r="L30" s="68">
        <f>IF(Main!AA39&gt;0,Main!AA39,"")</f>
      </c>
      <c r="M30" s="68">
        <f>IF(Main!AB39&gt;0,Main!AB39,"")</f>
      </c>
      <c r="N30" s="68">
        <f>IF(Main!AE39&gt;0,Main!AE39,"")</f>
      </c>
      <c r="O30" s="68">
        <f>IF(Main!AF39&gt;0,Main!AF39,"")</f>
      </c>
      <c r="P30" s="68">
        <f>IF(Main!AI39&gt;0,Main!AI39,"")</f>
      </c>
      <c r="Q30" s="68">
        <f>IF(Main!AJ39&gt;0,Main!AJ39,"")</f>
      </c>
      <c r="R30" s="68">
        <f>IF(Main!AM39&gt;0,Main!AM39,"")</f>
      </c>
      <c r="S30" s="68">
        <f>IF(Main!AN39&gt;0,Main!AN39,"")</f>
      </c>
      <c r="T30" s="68">
        <f>IF(Main!AQ39&gt;0,Main!AQ39,"")</f>
      </c>
      <c r="U30" s="68">
        <f>IF(Main!AR39&gt;0,Main!AR39,"")</f>
      </c>
      <c r="V30" s="68">
        <f>IF(Main!AU39&gt;0,Main!AU39,"")</f>
      </c>
      <c r="W30" s="68">
        <f>IF(Main!AV39&gt;0,Main!AV39,"")</f>
      </c>
      <c r="X30" s="68">
        <f>IF(Main!AY39&gt;0,Main!AY39,"")</f>
      </c>
      <c r="Y30" s="68">
        <f>IF(Main!AZ39&gt;0,Main!AZ39,"")</f>
      </c>
      <c r="Z30" s="68">
        <f>IF(Main!BC39&gt;0,Main!BC39,"")</f>
      </c>
      <c r="AA30" s="68">
        <f>IF(Main!BD39&gt;0,Main!BD39,"")</f>
      </c>
      <c r="AB30" s="68">
        <f>IF(Main!BG39&gt;0,Main!BG39,"")</f>
      </c>
      <c r="AC30" s="68">
        <f>IF(Main!BH39&gt;0,Main!BH39,"")</f>
      </c>
      <c r="AD30" s="68">
        <f>IF(Main!BK39&gt;0,Main!BK39,"")</f>
      </c>
      <c r="AE30" s="68">
        <f>IF(Main!BL39&gt;0,Main!BL39,"")</f>
      </c>
      <c r="AF30" s="68">
        <f>IF(Main!BO39&gt;0,Main!BO39,"")</f>
      </c>
      <c r="AG30" s="68">
        <f>IF(Main!BP39&gt;0,Main!BP39,"")</f>
      </c>
    </row>
    <row r="31" spans="1:33" ht="12.75" hidden="1">
      <c r="A31" s="42">
        <f t="shared" si="0"/>
        <v>28</v>
      </c>
      <c r="B31" s="29">
        <f>IF(Main!E40&lt;&gt;"",Main!E40+(0.000001*A31),"")</f>
      </c>
      <c r="C31" s="71">
        <f>IF(Main!B40&gt;0,Main!B40,"")</f>
      </c>
      <c r="D31" s="24">
        <f>IF(Main!J40&gt;0,Main!J40,"")</f>
      </c>
      <c r="E31" s="24">
        <f>IF(Main!K40&gt;0,Main!K40,"")</f>
      </c>
      <c r="F31" s="24">
        <f>IF(Main!N40&gt;0,Main!N40,"")</f>
      </c>
      <c r="G31" s="24">
        <f>IF(Main!O40&gt;0,Main!O40,"")</f>
      </c>
      <c r="H31" s="24">
        <f>IF(Main!R40&gt;0,Main!R40,"")</f>
      </c>
      <c r="I31" s="68">
        <f>IF(Main!S40&gt;0,Main!S40,"")</f>
      </c>
      <c r="J31" s="68">
        <f>IF(Main!W40&gt;0,Main!W40,"")</f>
      </c>
      <c r="K31" s="68">
        <f>IF(Main!X40&gt;0,Main!X40,"")</f>
      </c>
      <c r="L31" s="68">
        <f>IF(Main!AA40&gt;0,Main!AA40,"")</f>
      </c>
      <c r="M31" s="68">
        <f>IF(Main!AB40&gt;0,Main!AB40,"")</f>
      </c>
      <c r="N31" s="68">
        <f>IF(Main!AE40&gt;0,Main!AE40,"")</f>
      </c>
      <c r="O31" s="68">
        <f>IF(Main!AF40&gt;0,Main!AF40,"")</f>
      </c>
      <c r="P31" s="68">
        <f>IF(Main!AI40&gt;0,Main!AI40,"")</f>
      </c>
      <c r="Q31" s="68">
        <f>IF(Main!AJ40&gt;0,Main!AJ40,"")</f>
      </c>
      <c r="R31" s="68">
        <f>IF(Main!AM40&gt;0,Main!AM40,"")</f>
      </c>
      <c r="S31" s="68">
        <f>IF(Main!AN40&gt;0,Main!AN40,"")</f>
      </c>
      <c r="T31" s="68">
        <f>IF(Main!AQ40&gt;0,Main!AQ40,"")</f>
      </c>
      <c r="U31" s="68">
        <f>IF(Main!AR40&gt;0,Main!AR40,"")</f>
      </c>
      <c r="V31" s="68">
        <f>IF(Main!AU40&gt;0,Main!AU40,"")</f>
      </c>
      <c r="W31" s="68">
        <f>IF(Main!AV40&gt;0,Main!AV40,"")</f>
      </c>
      <c r="X31" s="68">
        <f>IF(Main!AY40&gt;0,Main!AY40,"")</f>
      </c>
      <c r="Y31" s="68">
        <f>IF(Main!AZ40&gt;0,Main!AZ40,"")</f>
      </c>
      <c r="Z31" s="68">
        <f>IF(Main!BC40&gt;0,Main!BC40,"")</f>
      </c>
      <c r="AA31" s="68">
        <f>IF(Main!BD40&gt;0,Main!BD40,"")</f>
      </c>
      <c r="AB31" s="68">
        <f>IF(Main!BG40&gt;0,Main!BG40,"")</f>
      </c>
      <c r="AC31" s="68">
        <f>IF(Main!BH40&gt;0,Main!BH40,"")</f>
      </c>
      <c r="AD31" s="68">
        <f>IF(Main!BK40&gt;0,Main!BK40,"")</f>
      </c>
      <c r="AE31" s="68">
        <f>IF(Main!BL40&gt;0,Main!BL40,"")</f>
      </c>
      <c r="AF31" s="68">
        <f>IF(Main!BO40&gt;0,Main!BO40,"")</f>
      </c>
      <c r="AG31" s="68">
        <f>IF(Main!BP40&gt;0,Main!BP40,"")</f>
      </c>
    </row>
    <row r="32" spans="1:33" ht="12.75" hidden="1">
      <c r="A32" s="42">
        <f t="shared" si="0"/>
        <v>29</v>
      </c>
      <c r="B32" s="29">
        <f>IF(Main!E41&lt;&gt;"",Main!E41+(0.000001*A32),"")</f>
      </c>
      <c r="C32" s="71">
        <f>IF(Main!B41&gt;0,Main!B41,"")</f>
      </c>
      <c r="D32" s="24">
        <f>IF(Main!J41&gt;0,Main!J41,"")</f>
      </c>
      <c r="E32" s="24">
        <f>IF(Main!K41&gt;0,Main!K41,"")</f>
      </c>
      <c r="F32" s="24">
        <f>IF(Main!N41&gt;0,Main!N41,"")</f>
      </c>
      <c r="G32" s="24">
        <f>IF(Main!O41&gt;0,Main!O41,"")</f>
      </c>
      <c r="H32" s="24">
        <f>IF(Main!R41&gt;0,Main!R41,"")</f>
      </c>
      <c r="I32" s="68">
        <f>IF(Main!S41&gt;0,Main!S41,"")</f>
      </c>
      <c r="J32" s="68">
        <f>IF(Main!W41&gt;0,Main!W41,"")</f>
      </c>
      <c r="K32" s="68">
        <f>IF(Main!X41&gt;0,Main!X41,"")</f>
      </c>
      <c r="L32" s="68">
        <f>IF(Main!AA41&gt;0,Main!AA41,"")</f>
      </c>
      <c r="M32" s="68">
        <f>IF(Main!AB41&gt;0,Main!AB41,"")</f>
      </c>
      <c r="N32" s="68">
        <f>IF(Main!AE41&gt;0,Main!AE41,"")</f>
      </c>
      <c r="O32" s="68">
        <f>IF(Main!AF41&gt;0,Main!AF41,"")</f>
      </c>
      <c r="P32" s="68">
        <f>IF(Main!AI41&gt;0,Main!AI41,"")</f>
      </c>
      <c r="Q32" s="68">
        <f>IF(Main!AJ41&gt;0,Main!AJ41,"")</f>
      </c>
      <c r="R32" s="68">
        <f>IF(Main!AM41&gt;0,Main!AM41,"")</f>
      </c>
      <c r="S32" s="68">
        <f>IF(Main!AN41&gt;0,Main!AN41,"")</f>
      </c>
      <c r="T32" s="68">
        <f>IF(Main!AQ41&gt;0,Main!AQ41,"")</f>
      </c>
      <c r="U32" s="68">
        <f>IF(Main!AR41&gt;0,Main!AR41,"")</f>
      </c>
      <c r="V32" s="68">
        <f>IF(Main!AU41&gt;0,Main!AU41,"")</f>
      </c>
      <c r="W32" s="68">
        <f>IF(Main!AV41&gt;0,Main!AV41,"")</f>
      </c>
      <c r="X32" s="68">
        <f>IF(Main!AY41&gt;0,Main!AY41,"")</f>
      </c>
      <c r="Y32" s="68">
        <f>IF(Main!AZ41&gt;0,Main!AZ41,"")</f>
      </c>
      <c r="Z32" s="68">
        <f>IF(Main!BC41&gt;0,Main!BC41,"")</f>
      </c>
      <c r="AA32" s="68">
        <f>IF(Main!BD41&gt;0,Main!BD41,"")</f>
      </c>
      <c r="AB32" s="68">
        <f>IF(Main!BG41&gt;0,Main!BG41,"")</f>
      </c>
      <c r="AC32" s="68">
        <f>IF(Main!BH41&gt;0,Main!BH41,"")</f>
      </c>
      <c r="AD32" s="68">
        <f>IF(Main!BK41&gt;0,Main!BK41,"")</f>
      </c>
      <c r="AE32" s="68">
        <f>IF(Main!BL41&gt;0,Main!BL41,"")</f>
      </c>
      <c r="AF32" s="68">
        <f>IF(Main!BO41&gt;0,Main!BO41,"")</f>
      </c>
      <c r="AG32" s="68">
        <f>IF(Main!BP41&gt;0,Main!BP41,"")</f>
      </c>
    </row>
    <row r="33" spans="1:33" ht="12.75" hidden="1">
      <c r="A33" s="42">
        <f t="shared" si="0"/>
        <v>30</v>
      </c>
      <c r="B33" s="29">
        <f>IF(Main!E42&lt;&gt;"",Main!E42+(0.000001*A33),"")</f>
      </c>
      <c r="C33" s="71">
        <f>IF(Main!B42&gt;0,Main!B42,"")</f>
      </c>
      <c r="D33" s="24">
        <f>IF(Main!J42&gt;0,Main!J42,"")</f>
      </c>
      <c r="E33" s="24">
        <f>IF(Main!K42&gt;0,Main!K42,"")</f>
      </c>
      <c r="F33" s="24">
        <f>IF(Main!N42&gt;0,Main!N42,"")</f>
      </c>
      <c r="G33" s="24">
        <f>IF(Main!O42&gt;0,Main!O42,"")</f>
      </c>
      <c r="H33" s="24">
        <f>IF(Main!R42&gt;0,Main!R42,"")</f>
      </c>
      <c r="I33" s="68">
        <f>IF(Main!S42&gt;0,Main!S42,"")</f>
      </c>
      <c r="J33" s="68">
        <f>IF(Main!W42&gt;0,Main!W42,"")</f>
      </c>
      <c r="K33" s="68">
        <f>IF(Main!X42&gt;0,Main!X42,"")</f>
      </c>
      <c r="L33" s="68">
        <f>IF(Main!AA42&gt;0,Main!AA42,"")</f>
      </c>
      <c r="M33" s="68">
        <f>IF(Main!AB42&gt;0,Main!AB42,"")</f>
      </c>
      <c r="N33" s="68">
        <f>IF(Main!AE42&gt;0,Main!AE42,"")</f>
      </c>
      <c r="O33" s="68">
        <f>IF(Main!AF42&gt;0,Main!AF42,"")</f>
      </c>
      <c r="P33" s="68">
        <f>IF(Main!AI42&gt;0,Main!AI42,"")</f>
      </c>
      <c r="Q33" s="68">
        <f>IF(Main!AJ42&gt;0,Main!AJ42,"")</f>
      </c>
      <c r="R33" s="68">
        <f>IF(Main!AM42&gt;0,Main!AM42,"")</f>
      </c>
      <c r="S33" s="68">
        <f>IF(Main!AN42&gt;0,Main!AN42,"")</f>
      </c>
      <c r="T33" s="68">
        <f>IF(Main!AQ42&gt;0,Main!AQ42,"")</f>
      </c>
      <c r="U33" s="68">
        <f>IF(Main!AR42&gt;0,Main!AR42,"")</f>
      </c>
      <c r="V33" s="68">
        <f>IF(Main!AU42&gt;0,Main!AU42,"")</f>
      </c>
      <c r="W33" s="68">
        <f>IF(Main!AV42&gt;0,Main!AV42,"")</f>
      </c>
      <c r="X33" s="68">
        <f>IF(Main!AY42&gt;0,Main!AY42,"")</f>
      </c>
      <c r="Y33" s="68">
        <f>IF(Main!AZ42&gt;0,Main!AZ42,"")</f>
      </c>
      <c r="Z33" s="68">
        <f>IF(Main!BC42&gt;0,Main!BC42,"")</f>
      </c>
      <c r="AA33" s="68">
        <f>IF(Main!BD42&gt;0,Main!BD42,"")</f>
      </c>
      <c r="AB33" s="68">
        <f>IF(Main!BG42&gt;0,Main!BG42,"")</f>
      </c>
      <c r="AC33" s="68">
        <f>IF(Main!BH42&gt;0,Main!BH42,"")</f>
      </c>
      <c r="AD33" s="68">
        <f>IF(Main!BK42&gt;0,Main!BK42,"")</f>
      </c>
      <c r="AE33" s="68">
        <f>IF(Main!BL42&gt;0,Main!BL42,"")</f>
      </c>
      <c r="AF33" s="68">
        <f>IF(Main!BO42&gt;0,Main!BO42,"")</f>
      </c>
      <c r="AG33" s="68">
        <f>IF(Main!BP42&gt;0,Main!BP42,"")</f>
      </c>
    </row>
    <row r="34" spans="1:33" ht="12.75" hidden="1">
      <c r="A34" s="42">
        <f t="shared" si="0"/>
        <v>31</v>
      </c>
      <c r="B34" s="29">
        <f>IF(Main!E43&lt;&gt;"",Main!E43+(0.000001*A34),"")</f>
      </c>
      <c r="C34" s="71">
        <f>IF(Main!B43&gt;0,Main!B43,"")</f>
      </c>
      <c r="D34" s="24">
        <f>IF(Main!J43&gt;0,Main!J43,"")</f>
      </c>
      <c r="E34" s="24">
        <f>IF(Main!K43&gt;0,Main!K43,"")</f>
      </c>
      <c r="F34" s="24">
        <f>IF(Main!N43&gt;0,Main!N43,"")</f>
      </c>
      <c r="G34" s="24">
        <f>IF(Main!O43&gt;0,Main!O43,"")</f>
      </c>
      <c r="H34" s="24">
        <f>IF(Main!R43&gt;0,Main!R43,"")</f>
      </c>
      <c r="I34" s="68">
        <f>IF(Main!S43&gt;0,Main!S43,"")</f>
      </c>
      <c r="J34" s="68">
        <f>IF(Main!W43&gt;0,Main!W43,"")</f>
      </c>
      <c r="K34" s="68">
        <f>IF(Main!X43&gt;0,Main!X43,"")</f>
      </c>
      <c r="L34" s="68">
        <f>IF(Main!AA43&gt;0,Main!AA43,"")</f>
      </c>
      <c r="M34" s="68">
        <f>IF(Main!AB43&gt;0,Main!AB43,"")</f>
      </c>
      <c r="N34" s="68">
        <f>IF(Main!AE43&gt;0,Main!AE43,"")</f>
      </c>
      <c r="O34" s="68">
        <f>IF(Main!AF43&gt;0,Main!AF43,"")</f>
      </c>
      <c r="P34" s="68">
        <f>IF(Main!AI43&gt;0,Main!AI43,"")</f>
      </c>
      <c r="Q34" s="68">
        <f>IF(Main!AJ43&gt;0,Main!AJ43,"")</f>
      </c>
      <c r="R34" s="68">
        <f>IF(Main!AM43&gt;0,Main!AM43,"")</f>
      </c>
      <c r="S34" s="68">
        <f>IF(Main!AN43&gt;0,Main!AN43,"")</f>
      </c>
      <c r="T34" s="68">
        <f>IF(Main!AQ43&gt;0,Main!AQ43,"")</f>
      </c>
      <c r="U34" s="68">
        <f>IF(Main!AR43&gt;0,Main!AR43,"")</f>
      </c>
      <c r="V34" s="68">
        <f>IF(Main!AU43&gt;0,Main!AU43,"")</f>
      </c>
      <c r="W34" s="68">
        <f>IF(Main!AV43&gt;0,Main!AV43,"")</f>
      </c>
      <c r="X34" s="68">
        <f>IF(Main!AY43&gt;0,Main!AY43,"")</f>
      </c>
      <c r="Y34" s="68">
        <f>IF(Main!AZ43&gt;0,Main!AZ43,"")</f>
      </c>
      <c r="Z34" s="68">
        <f>IF(Main!BC43&gt;0,Main!BC43,"")</f>
      </c>
      <c r="AA34" s="68">
        <f>IF(Main!BD43&gt;0,Main!BD43,"")</f>
      </c>
      <c r="AB34" s="68">
        <f>IF(Main!BG43&gt;0,Main!BG43,"")</f>
      </c>
      <c r="AC34" s="68">
        <f>IF(Main!BH43&gt;0,Main!BH43,"")</f>
      </c>
      <c r="AD34" s="68">
        <f>IF(Main!BK43&gt;0,Main!BK43,"")</f>
      </c>
      <c r="AE34" s="68">
        <f>IF(Main!BL43&gt;0,Main!BL43,"")</f>
      </c>
      <c r="AF34" s="68">
        <f>IF(Main!BO43&gt;0,Main!BO43,"")</f>
      </c>
      <c r="AG34" s="68">
        <f>IF(Main!BP43&gt;0,Main!BP43,"")</f>
      </c>
    </row>
    <row r="35" spans="1:33" ht="12.75" hidden="1">
      <c r="A35" s="42">
        <f t="shared" si="0"/>
        <v>32</v>
      </c>
      <c r="B35" s="29">
        <f>IF(Main!E44&lt;&gt;"",Main!E44+(0.000001*A35),"")</f>
      </c>
      <c r="C35" s="71">
        <f>IF(Main!B44&gt;0,Main!B44,"")</f>
      </c>
      <c r="D35" s="24">
        <f>IF(Main!J44&gt;0,Main!J44,"")</f>
      </c>
      <c r="E35" s="24">
        <f>IF(Main!K44&gt;0,Main!K44,"")</f>
      </c>
      <c r="F35" s="24">
        <f>IF(Main!N44&gt;0,Main!N44,"")</f>
      </c>
      <c r="G35" s="24">
        <f>IF(Main!O44&gt;0,Main!O44,"")</f>
      </c>
      <c r="H35" s="24">
        <f>IF(Main!R44&gt;0,Main!R44,"")</f>
      </c>
      <c r="I35" s="68">
        <f>IF(Main!S44&gt;0,Main!S44,"")</f>
      </c>
      <c r="J35" s="68">
        <f>IF(Main!W44&gt;0,Main!W44,"")</f>
      </c>
      <c r="K35" s="68">
        <f>IF(Main!X44&gt;0,Main!X44,"")</f>
      </c>
      <c r="L35" s="68">
        <f>IF(Main!AA44&gt;0,Main!AA44,"")</f>
      </c>
      <c r="M35" s="68">
        <f>IF(Main!AB44&gt;0,Main!AB44,"")</f>
      </c>
      <c r="N35" s="68">
        <f>IF(Main!AE44&gt;0,Main!AE44,"")</f>
      </c>
      <c r="O35" s="68">
        <f>IF(Main!AF44&gt;0,Main!AF44,"")</f>
      </c>
      <c r="P35" s="68">
        <f>IF(Main!AI44&gt;0,Main!AI44,"")</f>
      </c>
      <c r="Q35" s="68">
        <f>IF(Main!AJ44&gt;0,Main!AJ44,"")</f>
      </c>
      <c r="R35" s="68">
        <f>IF(Main!AM44&gt;0,Main!AM44,"")</f>
      </c>
      <c r="S35" s="68">
        <f>IF(Main!AN44&gt;0,Main!AN44,"")</f>
      </c>
      <c r="T35" s="68">
        <f>IF(Main!AQ44&gt;0,Main!AQ44,"")</f>
      </c>
      <c r="U35" s="68">
        <f>IF(Main!AR44&gt;0,Main!AR44,"")</f>
      </c>
      <c r="V35" s="68">
        <f>IF(Main!AU44&gt;0,Main!AU44,"")</f>
      </c>
      <c r="W35" s="68">
        <f>IF(Main!AV44&gt;0,Main!AV44,"")</f>
      </c>
      <c r="X35" s="68">
        <f>IF(Main!AY44&gt;0,Main!AY44,"")</f>
      </c>
      <c r="Y35" s="68">
        <f>IF(Main!AZ44&gt;0,Main!AZ44,"")</f>
      </c>
      <c r="Z35" s="68">
        <f>IF(Main!BC44&gt;0,Main!BC44,"")</f>
      </c>
      <c r="AA35" s="68">
        <f>IF(Main!BD44&gt;0,Main!BD44,"")</f>
      </c>
      <c r="AB35" s="68">
        <f>IF(Main!BG44&gt;0,Main!BG44,"")</f>
      </c>
      <c r="AC35" s="68">
        <f>IF(Main!BH44&gt;0,Main!BH44,"")</f>
      </c>
      <c r="AD35" s="68">
        <f>IF(Main!BK44&gt;0,Main!BK44,"")</f>
      </c>
      <c r="AE35" s="68">
        <f>IF(Main!BL44&gt;0,Main!BL44,"")</f>
      </c>
      <c r="AF35" s="68">
        <f>IF(Main!BO44&gt;0,Main!BO44,"")</f>
      </c>
      <c r="AG35" s="68">
        <f>IF(Main!BP44&gt;0,Main!BP44,"")</f>
      </c>
    </row>
    <row r="36" spans="1:33" ht="12.75" hidden="1">
      <c r="A36" s="42">
        <f t="shared" si="0"/>
        <v>33</v>
      </c>
      <c r="B36" s="29">
        <f>IF(Main!E45&lt;&gt;"",Main!E45+(0.000001*A36),"")</f>
      </c>
      <c r="C36" s="71">
        <f>IF(Main!B45&gt;0,Main!B45,"")</f>
      </c>
      <c r="D36" s="24">
        <f>IF(Main!J45&gt;0,Main!J45,"")</f>
      </c>
      <c r="E36" s="24">
        <f>IF(Main!K45&gt;0,Main!K45,"")</f>
      </c>
      <c r="F36" s="24">
        <f>IF(Main!N45&gt;0,Main!N45,"")</f>
      </c>
      <c r="G36" s="24">
        <f>IF(Main!O45&gt;0,Main!O45,"")</f>
      </c>
      <c r="H36" s="24">
        <f>IF(Main!R45&gt;0,Main!R45,"")</f>
      </c>
      <c r="I36" s="68">
        <f>IF(Main!S45&gt;0,Main!S45,"")</f>
      </c>
      <c r="J36" s="68">
        <f>IF(Main!W45&gt;0,Main!W45,"")</f>
      </c>
      <c r="K36" s="68">
        <f>IF(Main!X45&gt;0,Main!X45,"")</f>
      </c>
      <c r="L36" s="68">
        <f>IF(Main!AA45&gt;0,Main!AA45,"")</f>
      </c>
      <c r="M36" s="68">
        <f>IF(Main!AB45&gt;0,Main!AB45,"")</f>
      </c>
      <c r="N36" s="68">
        <f>IF(Main!AE45&gt;0,Main!AE45,"")</f>
      </c>
      <c r="O36" s="68">
        <f>IF(Main!AF45&gt;0,Main!AF45,"")</f>
      </c>
      <c r="P36" s="68">
        <f>IF(Main!AI45&gt;0,Main!AI45,"")</f>
      </c>
      <c r="Q36" s="68">
        <f>IF(Main!AJ45&gt;0,Main!AJ45,"")</f>
      </c>
      <c r="R36" s="68">
        <f>IF(Main!AM45&gt;0,Main!AM45,"")</f>
      </c>
      <c r="S36" s="68">
        <f>IF(Main!AN45&gt;0,Main!AN45,"")</f>
      </c>
      <c r="T36" s="68">
        <f>IF(Main!AQ45&gt;0,Main!AQ45,"")</f>
      </c>
      <c r="U36" s="68">
        <f>IF(Main!AR45&gt;0,Main!AR45,"")</f>
      </c>
      <c r="V36" s="68">
        <f>IF(Main!AU45&gt;0,Main!AU45,"")</f>
      </c>
      <c r="W36" s="68">
        <f>IF(Main!AV45&gt;0,Main!AV45,"")</f>
      </c>
      <c r="X36" s="68">
        <f>IF(Main!AY45&gt;0,Main!AY45,"")</f>
      </c>
      <c r="Y36" s="68">
        <f>IF(Main!AZ45&gt;0,Main!AZ45,"")</f>
      </c>
      <c r="Z36" s="68">
        <f>IF(Main!BC45&gt;0,Main!BC45,"")</f>
      </c>
      <c r="AA36" s="68">
        <f>IF(Main!BD45&gt;0,Main!BD45,"")</f>
      </c>
      <c r="AB36" s="68">
        <f>IF(Main!BG45&gt;0,Main!BG45,"")</f>
      </c>
      <c r="AC36" s="68">
        <f>IF(Main!BH45&gt;0,Main!BH45,"")</f>
      </c>
      <c r="AD36" s="68">
        <f>IF(Main!BK45&gt;0,Main!BK45,"")</f>
      </c>
      <c r="AE36" s="68">
        <f>IF(Main!BL45&gt;0,Main!BL45,"")</f>
      </c>
      <c r="AF36" s="68">
        <f>IF(Main!BO45&gt;0,Main!BO45,"")</f>
      </c>
      <c r="AG36" s="68">
        <f>IF(Main!BP45&gt;0,Main!BP45,"")</f>
      </c>
    </row>
    <row r="37" spans="1:33" ht="12.75" hidden="1">
      <c r="A37" s="42">
        <f t="shared" si="0"/>
        <v>34</v>
      </c>
      <c r="B37" s="29">
        <f>IF(Main!E46&lt;&gt;"",Main!E46+(0.000001*A37),"")</f>
      </c>
      <c r="C37" s="71">
        <f>IF(Main!B46&gt;0,Main!B46,"")</f>
      </c>
      <c r="D37" s="24">
        <f>IF(Main!J46&gt;0,Main!J46,"")</f>
      </c>
      <c r="E37" s="24">
        <f>IF(Main!K46&gt;0,Main!K46,"")</f>
      </c>
      <c r="F37" s="24">
        <f>IF(Main!N46&gt;0,Main!N46,"")</f>
      </c>
      <c r="G37" s="24">
        <f>IF(Main!O46&gt;0,Main!O46,"")</f>
      </c>
      <c r="H37" s="24">
        <f>IF(Main!R46&gt;0,Main!R46,"")</f>
      </c>
      <c r="I37" s="68">
        <f>IF(Main!S46&gt;0,Main!S46,"")</f>
      </c>
      <c r="J37" s="68">
        <f>IF(Main!W46&gt;0,Main!W46,"")</f>
      </c>
      <c r="K37" s="68">
        <f>IF(Main!X46&gt;0,Main!X46,"")</f>
      </c>
      <c r="L37" s="68">
        <f>IF(Main!AA46&gt;0,Main!AA46,"")</f>
      </c>
      <c r="M37" s="68">
        <f>IF(Main!AB46&gt;0,Main!AB46,"")</f>
      </c>
      <c r="N37" s="68">
        <f>IF(Main!AE46&gt;0,Main!AE46,"")</f>
      </c>
      <c r="O37" s="68">
        <f>IF(Main!AF46&gt;0,Main!AF46,"")</f>
      </c>
      <c r="P37" s="68">
        <f>IF(Main!AI46&gt;0,Main!AI46,"")</f>
      </c>
      <c r="Q37" s="68">
        <f>IF(Main!AJ46&gt;0,Main!AJ46,"")</f>
      </c>
      <c r="R37" s="68">
        <f>IF(Main!AM46&gt;0,Main!AM46,"")</f>
      </c>
      <c r="S37" s="68">
        <f>IF(Main!AN46&gt;0,Main!AN46,"")</f>
      </c>
      <c r="T37" s="68">
        <f>IF(Main!AQ46&gt;0,Main!AQ46,"")</f>
      </c>
      <c r="U37" s="68">
        <f>IF(Main!AR46&gt;0,Main!AR46,"")</f>
      </c>
      <c r="V37" s="68">
        <f>IF(Main!AU46&gt;0,Main!AU46,"")</f>
      </c>
      <c r="W37" s="68">
        <f>IF(Main!AV46&gt;0,Main!AV46,"")</f>
      </c>
      <c r="X37" s="68">
        <f>IF(Main!AY46&gt;0,Main!AY46,"")</f>
      </c>
      <c r="Y37" s="68">
        <f>IF(Main!AZ46&gt;0,Main!AZ46,"")</f>
      </c>
      <c r="Z37" s="68">
        <f>IF(Main!BC46&gt;0,Main!BC46,"")</f>
      </c>
      <c r="AA37" s="68">
        <f>IF(Main!BD46&gt;0,Main!BD46,"")</f>
      </c>
      <c r="AB37" s="68">
        <f>IF(Main!BG46&gt;0,Main!BG46,"")</f>
      </c>
      <c r="AC37" s="68">
        <f>IF(Main!BH46&gt;0,Main!BH46,"")</f>
      </c>
      <c r="AD37" s="68">
        <f>IF(Main!BK46&gt;0,Main!BK46,"")</f>
      </c>
      <c r="AE37" s="68">
        <f>IF(Main!BL46&gt;0,Main!BL46,"")</f>
      </c>
      <c r="AF37" s="68">
        <f>IF(Main!BO46&gt;0,Main!BO46,"")</f>
      </c>
      <c r="AG37" s="68">
        <f>IF(Main!BP46&gt;0,Main!BP46,"")</f>
      </c>
    </row>
    <row r="38" spans="1:33" ht="12.75" hidden="1">
      <c r="A38" s="42">
        <f t="shared" si="0"/>
        <v>35</v>
      </c>
      <c r="B38" s="29">
        <f>IF(Main!E47&lt;&gt;"",Main!E47+(0.000001*A38),"")</f>
      </c>
      <c r="C38" s="71">
        <f>IF(Main!B47&gt;0,Main!B47,"")</f>
      </c>
      <c r="D38" s="24">
        <f>IF(Main!J47&gt;0,Main!J47,"")</f>
      </c>
      <c r="E38" s="24">
        <f>IF(Main!K47&gt;0,Main!K47,"")</f>
      </c>
      <c r="F38" s="24">
        <f>IF(Main!N47&gt;0,Main!N47,"")</f>
      </c>
      <c r="G38" s="24">
        <f>IF(Main!O47&gt;0,Main!O47,"")</f>
      </c>
      <c r="H38" s="24">
        <f>IF(Main!R47&gt;0,Main!R47,"")</f>
      </c>
      <c r="I38" s="68">
        <f>IF(Main!S47&gt;0,Main!S47,"")</f>
      </c>
      <c r="J38" s="68">
        <f>IF(Main!W47&gt;0,Main!W47,"")</f>
      </c>
      <c r="K38" s="68">
        <f>IF(Main!X47&gt;0,Main!X47,"")</f>
      </c>
      <c r="L38" s="68">
        <f>IF(Main!AA47&gt;0,Main!AA47,"")</f>
      </c>
      <c r="M38" s="68">
        <f>IF(Main!AB47&gt;0,Main!AB47,"")</f>
      </c>
      <c r="N38" s="68">
        <f>IF(Main!AE47&gt;0,Main!AE47,"")</f>
      </c>
      <c r="O38" s="68">
        <f>IF(Main!AF47&gt;0,Main!AF47,"")</f>
      </c>
      <c r="P38" s="68">
        <f>IF(Main!AI47&gt;0,Main!AI47,"")</f>
      </c>
      <c r="Q38" s="68">
        <f>IF(Main!AJ47&gt;0,Main!AJ47,"")</f>
      </c>
      <c r="R38" s="68">
        <f>IF(Main!AM47&gt;0,Main!AM47,"")</f>
      </c>
      <c r="S38" s="68">
        <f>IF(Main!AN47&gt;0,Main!AN47,"")</f>
      </c>
      <c r="T38" s="68">
        <f>IF(Main!AQ47&gt;0,Main!AQ47,"")</f>
      </c>
      <c r="U38" s="68">
        <f>IF(Main!AR47&gt;0,Main!AR47,"")</f>
      </c>
      <c r="V38" s="68">
        <f>IF(Main!AU47&gt;0,Main!AU47,"")</f>
      </c>
      <c r="W38" s="68">
        <f>IF(Main!AV47&gt;0,Main!AV47,"")</f>
      </c>
      <c r="X38" s="68">
        <f>IF(Main!AY47&gt;0,Main!AY47,"")</f>
      </c>
      <c r="Y38" s="68">
        <f>IF(Main!AZ47&gt;0,Main!AZ47,"")</f>
      </c>
      <c r="Z38" s="68">
        <f>IF(Main!BC47&gt;0,Main!BC47,"")</f>
      </c>
      <c r="AA38" s="68">
        <f>IF(Main!BD47&gt;0,Main!BD47,"")</f>
      </c>
      <c r="AB38" s="68">
        <f>IF(Main!BG47&gt;0,Main!BG47,"")</f>
      </c>
      <c r="AC38" s="68">
        <f>IF(Main!BH47&gt;0,Main!BH47,"")</f>
      </c>
      <c r="AD38" s="68">
        <f>IF(Main!BK47&gt;0,Main!BK47,"")</f>
      </c>
      <c r="AE38" s="68">
        <f>IF(Main!BL47&gt;0,Main!BL47,"")</f>
      </c>
      <c r="AF38" s="68">
        <f>IF(Main!BO47&gt;0,Main!BO47,"")</f>
      </c>
      <c r="AG38" s="68">
        <f>IF(Main!BP47&gt;0,Main!BP47,"")</f>
      </c>
    </row>
    <row r="39" spans="1:33" ht="12.75" hidden="1">
      <c r="A39" s="42">
        <f t="shared" si="0"/>
        <v>36</v>
      </c>
      <c r="B39" s="29">
        <f>IF(Main!E48&lt;&gt;"",Main!E48+(0.000001*A39),"")</f>
      </c>
      <c r="C39" s="71">
        <f>IF(Main!B48&gt;0,Main!B48,"")</f>
      </c>
      <c r="D39" s="24">
        <f>IF(Main!J48&gt;0,Main!J48,"")</f>
      </c>
      <c r="E39" s="24">
        <f>IF(Main!K48&gt;0,Main!K48,"")</f>
      </c>
      <c r="F39" s="24">
        <f>IF(Main!N48&gt;0,Main!N48,"")</f>
      </c>
      <c r="G39" s="24">
        <f>IF(Main!O48&gt;0,Main!O48,"")</f>
      </c>
      <c r="H39" s="24">
        <f>IF(Main!R48&gt;0,Main!R48,"")</f>
      </c>
      <c r="I39" s="68">
        <f>IF(Main!S48&gt;0,Main!S48,"")</f>
      </c>
      <c r="J39" s="68">
        <f>IF(Main!W48&gt;0,Main!W48,"")</f>
      </c>
      <c r="K39" s="68">
        <f>IF(Main!X48&gt;0,Main!X48,"")</f>
      </c>
      <c r="L39" s="68">
        <f>IF(Main!AA48&gt;0,Main!AA48,"")</f>
      </c>
      <c r="M39" s="68">
        <f>IF(Main!AB48&gt;0,Main!AB48,"")</f>
      </c>
      <c r="N39" s="68">
        <f>IF(Main!AE48&gt;0,Main!AE48,"")</f>
      </c>
      <c r="O39" s="68">
        <f>IF(Main!AF48&gt;0,Main!AF48,"")</f>
      </c>
      <c r="P39" s="68">
        <f>IF(Main!AI48&gt;0,Main!AI48,"")</f>
      </c>
      <c r="Q39" s="68">
        <f>IF(Main!AJ48&gt;0,Main!AJ48,"")</f>
      </c>
      <c r="R39" s="68">
        <f>IF(Main!AM48&gt;0,Main!AM48,"")</f>
      </c>
      <c r="S39" s="68">
        <f>IF(Main!AN48&gt;0,Main!AN48,"")</f>
      </c>
      <c r="T39" s="68">
        <f>IF(Main!AQ48&gt;0,Main!AQ48,"")</f>
      </c>
      <c r="U39" s="68">
        <f>IF(Main!AR48&gt;0,Main!AR48,"")</f>
      </c>
      <c r="V39" s="68">
        <f>IF(Main!AU48&gt;0,Main!AU48,"")</f>
      </c>
      <c r="W39" s="68">
        <f>IF(Main!AV48&gt;0,Main!AV48,"")</f>
      </c>
      <c r="X39" s="68">
        <f>IF(Main!AY48&gt;0,Main!AY48,"")</f>
      </c>
      <c r="Y39" s="68">
        <f>IF(Main!AZ48&gt;0,Main!AZ48,"")</f>
      </c>
      <c r="Z39" s="68">
        <f>IF(Main!BC48&gt;0,Main!BC48,"")</f>
      </c>
      <c r="AA39" s="68">
        <f>IF(Main!BD48&gt;0,Main!BD48,"")</f>
      </c>
      <c r="AB39" s="68">
        <f>IF(Main!BG48&gt;0,Main!BG48,"")</f>
      </c>
      <c r="AC39" s="68">
        <f>IF(Main!BH48&gt;0,Main!BH48,"")</f>
      </c>
      <c r="AD39" s="68">
        <f>IF(Main!BK48&gt;0,Main!BK48,"")</f>
      </c>
      <c r="AE39" s="68">
        <f>IF(Main!BL48&gt;0,Main!BL48,"")</f>
      </c>
      <c r="AF39" s="68">
        <f>IF(Main!BO48&gt;0,Main!BO48,"")</f>
      </c>
      <c r="AG39" s="68">
        <f>IF(Main!BP48&gt;0,Main!BP48,"")</f>
      </c>
    </row>
    <row r="40" spans="1:33" ht="12.75" hidden="1">
      <c r="A40" s="42">
        <f t="shared" si="0"/>
        <v>37</v>
      </c>
      <c r="B40" s="29">
        <f>IF(Main!E49&lt;&gt;"",Main!E49+(0.000001*A40),"")</f>
      </c>
      <c r="C40" s="71">
        <f>IF(Main!B49&gt;0,Main!B49,"")</f>
      </c>
      <c r="D40" s="24">
        <f>IF(Main!J49&gt;0,Main!J49,"")</f>
      </c>
      <c r="E40" s="24">
        <f>IF(Main!K49&gt;0,Main!K49,"")</f>
      </c>
      <c r="F40" s="24">
        <f>IF(Main!N49&gt;0,Main!N49,"")</f>
      </c>
      <c r="G40" s="24">
        <f>IF(Main!O49&gt;0,Main!O49,"")</f>
      </c>
      <c r="H40" s="24">
        <f>IF(Main!R49&gt;0,Main!R49,"")</f>
      </c>
      <c r="I40" s="68">
        <f>IF(Main!S49&gt;0,Main!S49,"")</f>
      </c>
      <c r="J40" s="68">
        <f>IF(Main!W49&gt;0,Main!W49,"")</f>
      </c>
      <c r="K40" s="68">
        <f>IF(Main!X49&gt;0,Main!X49,"")</f>
      </c>
      <c r="L40" s="68">
        <f>IF(Main!AA49&gt;0,Main!AA49,"")</f>
      </c>
      <c r="M40" s="68">
        <f>IF(Main!AB49&gt;0,Main!AB49,"")</f>
      </c>
      <c r="N40" s="68">
        <f>IF(Main!AE49&gt;0,Main!AE49,"")</f>
      </c>
      <c r="O40" s="68">
        <f>IF(Main!AF49&gt;0,Main!AF49,"")</f>
      </c>
      <c r="P40" s="68">
        <f>IF(Main!AI49&gt;0,Main!AI49,"")</f>
      </c>
      <c r="Q40" s="68">
        <f>IF(Main!AJ49&gt;0,Main!AJ49,"")</f>
      </c>
      <c r="R40" s="68">
        <f>IF(Main!AM49&gt;0,Main!AM49,"")</f>
      </c>
      <c r="S40" s="68">
        <f>IF(Main!AN49&gt;0,Main!AN49,"")</f>
      </c>
      <c r="T40" s="68">
        <f>IF(Main!AQ49&gt;0,Main!AQ49,"")</f>
      </c>
      <c r="U40" s="68">
        <f>IF(Main!AR49&gt;0,Main!AR49,"")</f>
      </c>
      <c r="V40" s="68">
        <f>IF(Main!AU49&gt;0,Main!AU49,"")</f>
      </c>
      <c r="W40" s="68">
        <f>IF(Main!AV49&gt;0,Main!AV49,"")</f>
      </c>
      <c r="X40" s="68">
        <f>IF(Main!AY49&gt;0,Main!AY49,"")</f>
      </c>
      <c r="Y40" s="68">
        <f>IF(Main!AZ49&gt;0,Main!AZ49,"")</f>
      </c>
      <c r="Z40" s="68">
        <f>IF(Main!BC49&gt;0,Main!BC49,"")</f>
      </c>
      <c r="AA40" s="68">
        <f>IF(Main!BD49&gt;0,Main!BD49,"")</f>
      </c>
      <c r="AB40" s="68">
        <f>IF(Main!BG49&gt;0,Main!BG49,"")</f>
      </c>
      <c r="AC40" s="68">
        <f>IF(Main!BH49&gt;0,Main!BH49,"")</f>
      </c>
      <c r="AD40" s="68">
        <f>IF(Main!BK49&gt;0,Main!BK49,"")</f>
      </c>
      <c r="AE40" s="68">
        <f>IF(Main!BL49&gt;0,Main!BL49,"")</f>
      </c>
      <c r="AF40" s="68">
        <f>IF(Main!BO49&gt;0,Main!BO49,"")</f>
      </c>
      <c r="AG40" s="68">
        <f>IF(Main!BP49&gt;0,Main!BP49,"")</f>
      </c>
    </row>
    <row r="41" spans="1:33" ht="12.75" hidden="1">
      <c r="A41" s="42">
        <f t="shared" si="0"/>
        <v>38</v>
      </c>
      <c r="B41" s="29">
        <f>IF(Main!E50&lt;&gt;"",Main!E50+(0.000001*A41),"")</f>
      </c>
      <c r="C41" s="71">
        <f>IF(Main!B50&gt;0,Main!B50,"")</f>
      </c>
      <c r="D41" s="24">
        <f>IF(Main!J50&gt;0,Main!J50,"")</f>
      </c>
      <c r="E41" s="24">
        <f>IF(Main!K50&gt;0,Main!K50,"")</f>
      </c>
      <c r="F41" s="24">
        <f>IF(Main!N50&gt;0,Main!N50,"")</f>
      </c>
      <c r="G41" s="24">
        <f>IF(Main!O50&gt;0,Main!O50,"")</f>
      </c>
      <c r="H41" s="24">
        <f>IF(Main!R50&gt;0,Main!R50,"")</f>
      </c>
      <c r="I41" s="68">
        <f>IF(Main!S50&gt;0,Main!S50,"")</f>
      </c>
      <c r="J41" s="68">
        <f>IF(Main!W50&gt;0,Main!W50,"")</f>
      </c>
      <c r="K41" s="68">
        <f>IF(Main!X50&gt;0,Main!X50,"")</f>
      </c>
      <c r="L41" s="68">
        <f>IF(Main!AA50&gt;0,Main!AA50,"")</f>
      </c>
      <c r="M41" s="68">
        <f>IF(Main!AB50&gt;0,Main!AB50,"")</f>
      </c>
      <c r="N41" s="68">
        <f>IF(Main!AE50&gt;0,Main!AE50,"")</f>
      </c>
      <c r="O41" s="68">
        <f>IF(Main!AF50&gt;0,Main!AF50,"")</f>
      </c>
      <c r="P41" s="68">
        <f>IF(Main!AI50&gt;0,Main!AI50,"")</f>
      </c>
      <c r="Q41" s="68">
        <f>IF(Main!AJ50&gt;0,Main!AJ50,"")</f>
      </c>
      <c r="R41" s="68">
        <f>IF(Main!AM50&gt;0,Main!AM50,"")</f>
      </c>
      <c r="S41" s="68">
        <f>IF(Main!AN50&gt;0,Main!AN50,"")</f>
      </c>
      <c r="T41" s="68">
        <f>IF(Main!AQ50&gt;0,Main!AQ50,"")</f>
      </c>
      <c r="U41" s="68">
        <f>IF(Main!AR50&gt;0,Main!AR50,"")</f>
      </c>
      <c r="V41" s="68">
        <f>IF(Main!AU50&gt;0,Main!AU50,"")</f>
      </c>
      <c r="W41" s="68">
        <f>IF(Main!AV50&gt;0,Main!AV50,"")</f>
      </c>
      <c r="X41" s="68">
        <f>IF(Main!AY50&gt;0,Main!AY50,"")</f>
      </c>
      <c r="Y41" s="68">
        <f>IF(Main!AZ50&gt;0,Main!AZ50,"")</f>
      </c>
      <c r="Z41" s="68">
        <f>IF(Main!BC50&gt;0,Main!BC50,"")</f>
      </c>
      <c r="AA41" s="68">
        <f>IF(Main!BD50&gt;0,Main!BD50,"")</f>
      </c>
      <c r="AB41" s="68">
        <f>IF(Main!BG50&gt;0,Main!BG50,"")</f>
      </c>
      <c r="AC41" s="68">
        <f>IF(Main!BH50&gt;0,Main!BH50,"")</f>
      </c>
      <c r="AD41" s="68">
        <f>IF(Main!BK50&gt;0,Main!BK50,"")</f>
      </c>
      <c r="AE41" s="68">
        <f>IF(Main!BL50&gt;0,Main!BL50,"")</f>
      </c>
      <c r="AF41" s="68">
        <f>IF(Main!BO50&gt;0,Main!BO50,"")</f>
      </c>
      <c r="AG41" s="68">
        <f>IF(Main!BP50&gt;0,Main!BP50,"")</f>
      </c>
    </row>
    <row r="42" spans="1:33" ht="12.75" hidden="1">
      <c r="A42" s="42">
        <f t="shared" si="0"/>
        <v>39</v>
      </c>
      <c r="B42" s="29">
        <f>IF(Main!E51&lt;&gt;"",Main!E51+(0.000001*A42),"")</f>
      </c>
      <c r="C42" s="71">
        <f>IF(Main!B51&gt;0,Main!B51,"")</f>
      </c>
      <c r="D42" s="24">
        <f>IF(Main!J51&gt;0,Main!J51,"")</f>
      </c>
      <c r="E42" s="24">
        <f>IF(Main!K51&gt;0,Main!K51,"")</f>
      </c>
      <c r="F42" s="24">
        <f>IF(Main!N51&gt;0,Main!N51,"")</f>
      </c>
      <c r="G42" s="24">
        <f>IF(Main!O51&gt;0,Main!O51,"")</f>
      </c>
      <c r="H42" s="24">
        <f>IF(Main!R51&gt;0,Main!R51,"")</f>
      </c>
      <c r="I42" s="68">
        <f>IF(Main!S51&gt;0,Main!S51,"")</f>
      </c>
      <c r="J42" s="68">
        <f>IF(Main!W51&gt;0,Main!W51,"")</f>
      </c>
      <c r="K42" s="68">
        <f>IF(Main!X51&gt;0,Main!X51,"")</f>
      </c>
      <c r="L42" s="68">
        <f>IF(Main!AA51&gt;0,Main!AA51,"")</f>
      </c>
      <c r="M42" s="68">
        <f>IF(Main!AB51&gt;0,Main!AB51,"")</f>
      </c>
      <c r="N42" s="68">
        <f>IF(Main!AE51&gt;0,Main!AE51,"")</f>
      </c>
      <c r="O42" s="68">
        <f>IF(Main!AF51&gt;0,Main!AF51,"")</f>
      </c>
      <c r="P42" s="68">
        <f>IF(Main!AI51&gt;0,Main!AI51,"")</f>
      </c>
      <c r="Q42" s="68">
        <f>IF(Main!AJ51&gt;0,Main!AJ51,"")</f>
      </c>
      <c r="R42" s="68">
        <f>IF(Main!AM51&gt;0,Main!AM51,"")</f>
      </c>
      <c r="S42" s="68">
        <f>IF(Main!AN51&gt;0,Main!AN51,"")</f>
      </c>
      <c r="T42" s="68">
        <f>IF(Main!AQ51&gt;0,Main!AQ51,"")</f>
      </c>
      <c r="U42" s="68">
        <f>IF(Main!AR51&gt;0,Main!AR51,"")</f>
      </c>
      <c r="V42" s="68">
        <f>IF(Main!AU51&gt;0,Main!AU51,"")</f>
      </c>
      <c r="W42" s="68">
        <f>IF(Main!AV51&gt;0,Main!AV51,"")</f>
      </c>
      <c r="X42" s="68">
        <f>IF(Main!AY51&gt;0,Main!AY51,"")</f>
      </c>
      <c r="Y42" s="68">
        <f>IF(Main!AZ51&gt;0,Main!AZ51,"")</f>
      </c>
      <c r="Z42" s="68">
        <f>IF(Main!BC51&gt;0,Main!BC51,"")</f>
      </c>
      <c r="AA42" s="68">
        <f>IF(Main!BD51&gt;0,Main!BD51,"")</f>
      </c>
      <c r="AB42" s="68">
        <f>IF(Main!BG51&gt;0,Main!BG51,"")</f>
      </c>
      <c r="AC42" s="68">
        <f>IF(Main!BH51&gt;0,Main!BH51,"")</f>
      </c>
      <c r="AD42" s="68">
        <f>IF(Main!BK51&gt;0,Main!BK51,"")</f>
      </c>
      <c r="AE42" s="68">
        <f>IF(Main!BL51&gt;0,Main!BL51,"")</f>
      </c>
      <c r="AF42" s="68">
        <f>IF(Main!BO51&gt;0,Main!BO51,"")</f>
      </c>
      <c r="AG42" s="68">
        <f>IF(Main!BP51&gt;0,Main!BP51,"")</f>
      </c>
    </row>
    <row r="43" spans="1:33" ht="12.75" hidden="1">
      <c r="A43" s="42">
        <f t="shared" si="0"/>
        <v>40</v>
      </c>
      <c r="B43" s="29">
        <f>IF(Main!E52&lt;&gt;"",Main!E52+(0.000001*A43),"")</f>
      </c>
      <c r="C43" s="71">
        <f>IF(Main!B52&gt;0,Main!B52,"")</f>
      </c>
      <c r="D43" s="24">
        <f>IF(Main!J52&gt;0,Main!J52,"")</f>
      </c>
      <c r="E43" s="24">
        <f>IF(Main!K52&gt;0,Main!K52,"")</f>
      </c>
      <c r="F43" s="24">
        <f>IF(Main!N52&gt;0,Main!N52,"")</f>
      </c>
      <c r="G43" s="24">
        <f>IF(Main!O52&gt;0,Main!O52,"")</f>
      </c>
      <c r="H43" s="24">
        <f>IF(Main!R52&gt;0,Main!R52,"")</f>
      </c>
      <c r="I43" s="68">
        <f>IF(Main!S52&gt;0,Main!S52,"")</f>
      </c>
      <c r="J43" s="68">
        <f>IF(Main!W52&gt;0,Main!W52,"")</f>
      </c>
      <c r="K43" s="68">
        <f>IF(Main!X52&gt;0,Main!X52,"")</f>
      </c>
      <c r="L43" s="68">
        <f>IF(Main!AA52&gt;0,Main!AA52,"")</f>
      </c>
      <c r="M43" s="68">
        <f>IF(Main!AB52&gt;0,Main!AB52,"")</f>
      </c>
      <c r="N43" s="68">
        <f>IF(Main!AE52&gt;0,Main!AE52,"")</f>
      </c>
      <c r="O43" s="68">
        <f>IF(Main!AF52&gt;0,Main!AF52,"")</f>
      </c>
      <c r="P43" s="68">
        <f>IF(Main!AI52&gt;0,Main!AI52,"")</f>
      </c>
      <c r="Q43" s="68">
        <f>IF(Main!AJ52&gt;0,Main!AJ52,"")</f>
      </c>
      <c r="R43" s="68">
        <f>IF(Main!AM52&gt;0,Main!AM52,"")</f>
      </c>
      <c r="S43" s="68">
        <f>IF(Main!AN52&gt;0,Main!AN52,"")</f>
      </c>
      <c r="T43" s="68">
        <f>IF(Main!AQ52&gt;0,Main!AQ52,"")</f>
      </c>
      <c r="U43" s="68">
        <f>IF(Main!AR52&gt;0,Main!AR52,"")</f>
      </c>
      <c r="V43" s="68">
        <f>IF(Main!AU52&gt;0,Main!AU52,"")</f>
      </c>
      <c r="W43" s="68">
        <f>IF(Main!AV52&gt;0,Main!AV52,"")</f>
      </c>
      <c r="X43" s="68">
        <f>IF(Main!AY52&gt;0,Main!AY52,"")</f>
      </c>
      <c r="Y43" s="68">
        <f>IF(Main!AZ52&gt;0,Main!AZ52,"")</f>
      </c>
      <c r="Z43" s="68">
        <f>IF(Main!BC52&gt;0,Main!BC52,"")</f>
      </c>
      <c r="AA43" s="68">
        <f>IF(Main!BD52&gt;0,Main!BD52,"")</f>
      </c>
      <c r="AB43" s="68">
        <f>IF(Main!BG52&gt;0,Main!BG52,"")</f>
      </c>
      <c r="AC43" s="68">
        <f>IF(Main!BH52&gt;0,Main!BH52,"")</f>
      </c>
      <c r="AD43" s="68">
        <f>IF(Main!BK52&gt;0,Main!BK52,"")</f>
      </c>
      <c r="AE43" s="68">
        <f>IF(Main!BL52&gt;0,Main!BL52,"")</f>
      </c>
      <c r="AF43" s="68">
        <f>IF(Main!BO52&gt;0,Main!BO52,"")</f>
      </c>
      <c r="AG43" s="68">
        <f>IF(Main!BP52&gt;0,Main!BP52,"")</f>
      </c>
    </row>
    <row r="44" spans="1:33" ht="12.75" hidden="1">
      <c r="A44" s="42">
        <f t="shared" si="0"/>
        <v>41</v>
      </c>
      <c r="B44" s="29">
        <f>IF(Main!E53&lt;&gt;"",Main!E53+(0.000001*A44),"")</f>
      </c>
      <c r="C44" s="71">
        <f>IF(Main!B53&gt;0,Main!B53,"")</f>
      </c>
      <c r="D44" s="24">
        <f>IF(Main!J53&gt;0,Main!J53,"")</f>
      </c>
      <c r="E44" s="24">
        <f>IF(Main!K53&gt;0,Main!K53,"")</f>
      </c>
      <c r="F44" s="24">
        <f>IF(Main!N53&gt;0,Main!N53,"")</f>
      </c>
      <c r="G44" s="24">
        <f>IF(Main!O53&gt;0,Main!O53,"")</f>
      </c>
      <c r="H44" s="24">
        <f>IF(Main!R53&gt;0,Main!R53,"")</f>
      </c>
      <c r="I44" s="68">
        <f>IF(Main!S53&gt;0,Main!S53,"")</f>
      </c>
      <c r="J44" s="68">
        <f>IF(Main!W53&gt;0,Main!W53,"")</f>
      </c>
      <c r="K44" s="68">
        <f>IF(Main!X53&gt;0,Main!X53,"")</f>
      </c>
      <c r="L44" s="68">
        <f>IF(Main!AA53&gt;0,Main!AA53,"")</f>
      </c>
      <c r="M44" s="68">
        <f>IF(Main!AB53&gt;0,Main!AB53,"")</f>
      </c>
      <c r="N44" s="68">
        <f>IF(Main!AE53&gt;0,Main!AE53,"")</f>
      </c>
      <c r="O44" s="68">
        <f>IF(Main!AF53&gt;0,Main!AF53,"")</f>
      </c>
      <c r="P44" s="68">
        <f>IF(Main!AI53&gt;0,Main!AI53,"")</f>
      </c>
      <c r="Q44" s="68">
        <f>IF(Main!AJ53&gt;0,Main!AJ53,"")</f>
      </c>
      <c r="R44" s="68">
        <f>IF(Main!AM53&gt;0,Main!AM53,"")</f>
      </c>
      <c r="S44" s="68">
        <f>IF(Main!AN53&gt;0,Main!AN53,"")</f>
      </c>
      <c r="T44" s="68">
        <f>IF(Main!AQ53&gt;0,Main!AQ53,"")</f>
      </c>
      <c r="U44" s="68">
        <f>IF(Main!AR53&gt;0,Main!AR53,"")</f>
      </c>
      <c r="V44" s="68">
        <f>IF(Main!AU53&gt;0,Main!AU53,"")</f>
      </c>
      <c r="W44" s="68">
        <f>IF(Main!AV53&gt;0,Main!AV53,"")</f>
      </c>
      <c r="X44" s="68">
        <f>IF(Main!AY53&gt;0,Main!AY53,"")</f>
      </c>
      <c r="Y44" s="68">
        <f>IF(Main!AZ53&gt;0,Main!AZ53,"")</f>
      </c>
      <c r="Z44" s="68">
        <f>IF(Main!BC53&gt;0,Main!BC53,"")</f>
      </c>
      <c r="AA44" s="68">
        <f>IF(Main!BD53&gt;0,Main!BD53,"")</f>
      </c>
      <c r="AB44" s="68">
        <f>IF(Main!BG53&gt;0,Main!BG53,"")</f>
      </c>
      <c r="AC44" s="68">
        <f>IF(Main!BH53&gt;0,Main!BH53,"")</f>
      </c>
      <c r="AD44" s="68">
        <f>IF(Main!BK53&gt;0,Main!BK53,"")</f>
      </c>
      <c r="AE44" s="68">
        <f>IF(Main!BL53&gt;0,Main!BL53,"")</f>
      </c>
      <c r="AF44" s="68">
        <f>IF(Main!BO53&gt;0,Main!BO53,"")</f>
      </c>
      <c r="AG44" s="68">
        <f>IF(Main!BP53&gt;0,Main!BP53,"")</f>
      </c>
    </row>
    <row r="45" spans="1:33" ht="12.75" hidden="1">
      <c r="A45" s="42">
        <f t="shared" si="0"/>
        <v>42</v>
      </c>
      <c r="B45" s="29">
        <f>IF(Main!E54&lt;&gt;"",Main!E54+(0.000001*A45),"")</f>
      </c>
      <c r="C45" s="71">
        <f>IF(Main!B54&gt;0,Main!B54,"")</f>
      </c>
      <c r="D45" s="24">
        <f>IF(Main!J54&gt;0,Main!J54,"")</f>
      </c>
      <c r="E45" s="24">
        <f>IF(Main!K54&gt;0,Main!K54,"")</f>
      </c>
      <c r="F45" s="24">
        <f>IF(Main!N54&gt;0,Main!N54,"")</f>
      </c>
      <c r="G45" s="24">
        <f>IF(Main!O54&gt;0,Main!O54,"")</f>
      </c>
      <c r="H45" s="24">
        <f>IF(Main!R54&gt;0,Main!R54,"")</f>
      </c>
      <c r="I45" s="68">
        <f>IF(Main!S54&gt;0,Main!S54,"")</f>
      </c>
      <c r="J45" s="68">
        <f>IF(Main!W54&gt;0,Main!W54,"")</f>
      </c>
      <c r="K45" s="68">
        <f>IF(Main!X54&gt;0,Main!X54,"")</f>
      </c>
      <c r="L45" s="68">
        <f>IF(Main!AA54&gt;0,Main!AA54,"")</f>
      </c>
      <c r="M45" s="68">
        <f>IF(Main!AB54&gt;0,Main!AB54,"")</f>
      </c>
      <c r="N45" s="68">
        <f>IF(Main!AE54&gt;0,Main!AE54,"")</f>
      </c>
      <c r="O45" s="68">
        <f>IF(Main!AF54&gt;0,Main!AF54,"")</f>
      </c>
      <c r="P45" s="68">
        <f>IF(Main!AI54&gt;0,Main!AI54,"")</f>
      </c>
      <c r="Q45" s="68">
        <f>IF(Main!AJ54&gt;0,Main!AJ54,"")</f>
      </c>
      <c r="R45" s="68">
        <f>IF(Main!AM54&gt;0,Main!AM54,"")</f>
      </c>
      <c r="S45" s="68">
        <f>IF(Main!AN54&gt;0,Main!AN54,"")</f>
      </c>
      <c r="T45" s="68">
        <f>IF(Main!AQ54&gt;0,Main!AQ54,"")</f>
      </c>
      <c r="U45" s="68">
        <f>IF(Main!AR54&gt;0,Main!AR54,"")</f>
      </c>
      <c r="V45" s="68">
        <f>IF(Main!AU54&gt;0,Main!AU54,"")</f>
      </c>
      <c r="W45" s="68">
        <f>IF(Main!AV54&gt;0,Main!AV54,"")</f>
      </c>
      <c r="X45" s="68">
        <f>IF(Main!AY54&gt;0,Main!AY54,"")</f>
      </c>
      <c r="Y45" s="68">
        <f>IF(Main!AZ54&gt;0,Main!AZ54,"")</f>
      </c>
      <c r="Z45" s="68">
        <f>IF(Main!BC54&gt;0,Main!BC54,"")</f>
      </c>
      <c r="AA45" s="68">
        <f>IF(Main!BD54&gt;0,Main!BD54,"")</f>
      </c>
      <c r="AB45" s="68">
        <f>IF(Main!BG54&gt;0,Main!BG54,"")</f>
      </c>
      <c r="AC45" s="68">
        <f>IF(Main!BH54&gt;0,Main!BH54,"")</f>
      </c>
      <c r="AD45" s="68">
        <f>IF(Main!BK54&gt;0,Main!BK54,"")</f>
      </c>
      <c r="AE45" s="68">
        <f>IF(Main!BL54&gt;0,Main!BL54,"")</f>
      </c>
      <c r="AF45" s="68">
        <f>IF(Main!BO54&gt;0,Main!BO54,"")</f>
      </c>
      <c r="AG45" s="68">
        <f>IF(Main!BP54&gt;0,Main!BP54,"")</f>
      </c>
    </row>
    <row r="46" spans="1:33" ht="12.75" hidden="1">
      <c r="A46" s="42">
        <f t="shared" si="0"/>
        <v>43</v>
      </c>
      <c r="B46" s="29">
        <f>IF(Main!E55&lt;&gt;"",Main!E55+(0.000001*A46),"")</f>
      </c>
      <c r="C46" s="71">
        <f>IF(Main!B55&gt;0,Main!B55,"")</f>
      </c>
      <c r="D46" s="24">
        <f>IF(Main!J55&gt;0,Main!J55,"")</f>
      </c>
      <c r="E46" s="24">
        <f>IF(Main!K55&gt;0,Main!K55,"")</f>
      </c>
      <c r="F46" s="24">
        <f>IF(Main!N55&gt;0,Main!N55,"")</f>
      </c>
      <c r="G46" s="24">
        <f>IF(Main!O55&gt;0,Main!O55,"")</f>
      </c>
      <c r="H46" s="24">
        <f>IF(Main!R55&gt;0,Main!R55,"")</f>
      </c>
      <c r="I46" s="68">
        <f>IF(Main!S55&gt;0,Main!S55,"")</f>
      </c>
      <c r="J46" s="68">
        <f>IF(Main!W55&gt;0,Main!W55,"")</f>
      </c>
      <c r="K46" s="68">
        <f>IF(Main!X55&gt;0,Main!X55,"")</f>
      </c>
      <c r="L46" s="68">
        <f>IF(Main!AA55&gt;0,Main!AA55,"")</f>
      </c>
      <c r="M46" s="68">
        <f>IF(Main!AB55&gt;0,Main!AB55,"")</f>
      </c>
      <c r="N46" s="68">
        <f>IF(Main!AE55&gt;0,Main!AE55,"")</f>
      </c>
      <c r="O46" s="68">
        <f>IF(Main!AF55&gt;0,Main!AF55,"")</f>
      </c>
      <c r="P46" s="68">
        <f>IF(Main!AI55&gt;0,Main!AI55,"")</f>
      </c>
      <c r="Q46" s="68">
        <f>IF(Main!AJ55&gt;0,Main!AJ55,"")</f>
      </c>
      <c r="R46" s="68">
        <f>IF(Main!AM55&gt;0,Main!AM55,"")</f>
      </c>
      <c r="S46" s="68">
        <f>IF(Main!AN55&gt;0,Main!AN55,"")</f>
      </c>
      <c r="T46" s="68">
        <f>IF(Main!AQ55&gt;0,Main!AQ55,"")</f>
      </c>
      <c r="U46" s="68">
        <f>IF(Main!AR55&gt;0,Main!AR55,"")</f>
      </c>
      <c r="V46" s="68">
        <f>IF(Main!AU55&gt;0,Main!AU55,"")</f>
      </c>
      <c r="W46" s="68">
        <f>IF(Main!AV55&gt;0,Main!AV55,"")</f>
      </c>
      <c r="X46" s="68">
        <f>IF(Main!AY55&gt;0,Main!AY55,"")</f>
      </c>
      <c r="Y46" s="68">
        <f>IF(Main!AZ55&gt;0,Main!AZ55,"")</f>
      </c>
      <c r="Z46" s="68">
        <f>IF(Main!BC55&gt;0,Main!BC55,"")</f>
      </c>
      <c r="AA46" s="68">
        <f>IF(Main!BD55&gt;0,Main!BD55,"")</f>
      </c>
      <c r="AB46" s="68">
        <f>IF(Main!BG55&gt;0,Main!BG55,"")</f>
      </c>
      <c r="AC46" s="68">
        <f>IF(Main!BH55&gt;0,Main!BH55,"")</f>
      </c>
      <c r="AD46" s="68">
        <f>IF(Main!BK55&gt;0,Main!BK55,"")</f>
      </c>
      <c r="AE46" s="68">
        <f>IF(Main!BL55&gt;0,Main!BL55,"")</f>
      </c>
      <c r="AF46" s="68">
        <f>IF(Main!BO55&gt;0,Main!BO55,"")</f>
      </c>
      <c r="AG46" s="68">
        <f>IF(Main!BP55&gt;0,Main!BP55,"")</f>
      </c>
    </row>
    <row r="47" spans="1:33" ht="12.75" hidden="1">
      <c r="A47" s="42">
        <f t="shared" si="0"/>
        <v>44</v>
      </c>
      <c r="B47" s="29">
        <f>IF(Main!E56&lt;&gt;"",Main!E56+(0.000001*A47),"")</f>
      </c>
      <c r="C47" s="71">
        <f>IF(Main!B56&gt;0,Main!B56,"")</f>
      </c>
      <c r="D47" s="24">
        <f>IF(Main!J56&gt;0,Main!J56,"")</f>
      </c>
      <c r="E47" s="24">
        <f>IF(Main!K56&gt;0,Main!K56,"")</f>
      </c>
      <c r="F47" s="24">
        <f>IF(Main!N56&gt;0,Main!N56,"")</f>
      </c>
      <c r="G47" s="24">
        <f>IF(Main!O56&gt;0,Main!O56,"")</f>
      </c>
      <c r="H47" s="24">
        <f>IF(Main!R56&gt;0,Main!R56,"")</f>
      </c>
      <c r="I47" s="68">
        <f>IF(Main!S56&gt;0,Main!S56,"")</f>
      </c>
      <c r="J47" s="68">
        <f>IF(Main!W56&gt;0,Main!W56,"")</f>
      </c>
      <c r="K47" s="68">
        <f>IF(Main!X56&gt;0,Main!X56,"")</f>
      </c>
      <c r="L47" s="68">
        <f>IF(Main!AA56&gt;0,Main!AA56,"")</f>
      </c>
      <c r="M47" s="68">
        <f>IF(Main!AB56&gt;0,Main!AB56,"")</f>
      </c>
      <c r="N47" s="68">
        <f>IF(Main!AE56&gt;0,Main!AE56,"")</f>
      </c>
      <c r="O47" s="68">
        <f>IF(Main!AF56&gt;0,Main!AF56,"")</f>
      </c>
      <c r="P47" s="68">
        <f>IF(Main!AI56&gt;0,Main!AI56,"")</f>
      </c>
      <c r="Q47" s="68">
        <f>IF(Main!AJ56&gt;0,Main!AJ56,"")</f>
      </c>
      <c r="R47" s="68">
        <f>IF(Main!AM56&gt;0,Main!AM56,"")</f>
      </c>
      <c r="S47" s="68">
        <f>IF(Main!AN56&gt;0,Main!AN56,"")</f>
      </c>
      <c r="T47" s="68">
        <f>IF(Main!AQ56&gt;0,Main!AQ56,"")</f>
      </c>
      <c r="U47" s="68">
        <f>IF(Main!AR56&gt;0,Main!AR56,"")</f>
      </c>
      <c r="V47" s="68">
        <f>IF(Main!AU56&gt;0,Main!AU56,"")</f>
      </c>
      <c r="W47" s="68">
        <f>IF(Main!AV56&gt;0,Main!AV56,"")</f>
      </c>
      <c r="X47" s="68">
        <f>IF(Main!AY56&gt;0,Main!AY56,"")</f>
      </c>
      <c r="Y47" s="68">
        <f>IF(Main!AZ56&gt;0,Main!AZ56,"")</f>
      </c>
      <c r="Z47" s="68">
        <f>IF(Main!BC56&gt;0,Main!BC56,"")</f>
      </c>
      <c r="AA47" s="68">
        <f>IF(Main!BD56&gt;0,Main!BD56,"")</f>
      </c>
      <c r="AB47" s="68">
        <f>IF(Main!BG56&gt;0,Main!BG56,"")</f>
      </c>
      <c r="AC47" s="68">
        <f>IF(Main!BH56&gt;0,Main!BH56,"")</f>
      </c>
      <c r="AD47" s="68">
        <f>IF(Main!BK56&gt;0,Main!BK56,"")</f>
      </c>
      <c r="AE47" s="68">
        <f>IF(Main!BL56&gt;0,Main!BL56,"")</f>
      </c>
      <c r="AF47" s="68">
        <f>IF(Main!BO56&gt;0,Main!BO56,"")</f>
      </c>
      <c r="AG47" s="68">
        <f>IF(Main!BP56&gt;0,Main!BP56,"")</f>
      </c>
    </row>
    <row r="48" spans="1:33" ht="12.75" hidden="1">
      <c r="A48" s="42">
        <f t="shared" si="0"/>
        <v>45</v>
      </c>
      <c r="B48" s="29">
        <f>IF(Main!E57&lt;&gt;"",Main!E57+(0.000001*A48),"")</f>
      </c>
      <c r="C48" s="71">
        <f>IF(Main!B57&gt;0,Main!B57,"")</f>
      </c>
      <c r="D48" s="24">
        <f>IF(Main!J57&gt;0,Main!J57,"")</f>
      </c>
      <c r="E48" s="24">
        <f>IF(Main!K57&gt;0,Main!K57,"")</f>
      </c>
      <c r="F48" s="24">
        <f>IF(Main!N57&gt;0,Main!N57,"")</f>
      </c>
      <c r="G48" s="24">
        <f>IF(Main!O57&gt;0,Main!O57,"")</f>
      </c>
      <c r="H48" s="24">
        <f>IF(Main!R57&gt;0,Main!R57,"")</f>
      </c>
      <c r="I48" s="68">
        <f>IF(Main!S57&gt;0,Main!S57,"")</f>
      </c>
      <c r="J48" s="68">
        <f>IF(Main!W57&gt;0,Main!W57,"")</f>
      </c>
      <c r="K48" s="68">
        <f>IF(Main!X57&gt;0,Main!X57,"")</f>
      </c>
      <c r="L48" s="68">
        <f>IF(Main!AA57&gt;0,Main!AA57,"")</f>
      </c>
      <c r="M48" s="68">
        <f>IF(Main!AB57&gt;0,Main!AB57,"")</f>
      </c>
      <c r="N48" s="68">
        <f>IF(Main!AE57&gt;0,Main!AE57,"")</f>
      </c>
      <c r="O48" s="68">
        <f>IF(Main!AF57&gt;0,Main!AF57,"")</f>
      </c>
      <c r="P48" s="68">
        <f>IF(Main!AI57&gt;0,Main!AI57,"")</f>
      </c>
      <c r="Q48" s="68">
        <f>IF(Main!AJ57&gt;0,Main!AJ57,"")</f>
      </c>
      <c r="R48" s="68">
        <f>IF(Main!AM57&gt;0,Main!AM57,"")</f>
      </c>
      <c r="S48" s="68">
        <f>IF(Main!AN57&gt;0,Main!AN57,"")</f>
      </c>
      <c r="T48" s="68">
        <f>IF(Main!AQ57&gt;0,Main!AQ57,"")</f>
      </c>
      <c r="U48" s="68">
        <f>IF(Main!AR57&gt;0,Main!AR57,"")</f>
      </c>
      <c r="V48" s="68">
        <f>IF(Main!AU57&gt;0,Main!AU57,"")</f>
      </c>
      <c r="W48" s="68">
        <f>IF(Main!AV57&gt;0,Main!AV57,"")</f>
      </c>
      <c r="X48" s="68">
        <f>IF(Main!AY57&gt;0,Main!AY57,"")</f>
      </c>
      <c r="Y48" s="68">
        <f>IF(Main!AZ57&gt;0,Main!AZ57,"")</f>
      </c>
      <c r="Z48" s="68">
        <f>IF(Main!BC57&gt;0,Main!BC57,"")</f>
      </c>
      <c r="AA48" s="68">
        <f>IF(Main!BD57&gt;0,Main!BD57,"")</f>
      </c>
      <c r="AB48" s="68">
        <f>IF(Main!BG57&gt;0,Main!BG57,"")</f>
      </c>
      <c r="AC48" s="68">
        <f>IF(Main!BH57&gt;0,Main!BH57,"")</f>
      </c>
      <c r="AD48" s="68">
        <f>IF(Main!BK57&gt;0,Main!BK57,"")</f>
      </c>
      <c r="AE48" s="68">
        <f>IF(Main!BL57&gt;0,Main!BL57,"")</f>
      </c>
      <c r="AF48" s="68">
        <f>IF(Main!BO57&gt;0,Main!BO57,"")</f>
      </c>
      <c r="AG48" s="68">
        <f>IF(Main!BP57&gt;0,Main!BP57,"")</f>
      </c>
    </row>
    <row r="49" spans="1:33" ht="12.75" hidden="1">
      <c r="A49" s="42">
        <f t="shared" si="0"/>
        <v>46</v>
      </c>
      <c r="B49" s="29">
        <f>IF(Main!E58&lt;&gt;"",Main!E58+(0.000001*A49),"")</f>
      </c>
      <c r="C49" s="71">
        <f>IF(Main!B58&gt;0,Main!B58,"")</f>
      </c>
      <c r="D49" s="24">
        <f>IF(Main!J58&gt;0,Main!J58,"")</f>
      </c>
      <c r="E49" s="24">
        <f>IF(Main!K58&gt;0,Main!K58,"")</f>
      </c>
      <c r="F49" s="24">
        <f>IF(Main!N58&gt;0,Main!N58,"")</f>
      </c>
      <c r="G49" s="24">
        <f>IF(Main!O58&gt;0,Main!O58,"")</f>
      </c>
      <c r="H49" s="24">
        <f>IF(Main!R58&gt;0,Main!R58,"")</f>
      </c>
      <c r="I49" s="68">
        <f>IF(Main!S58&gt;0,Main!S58,"")</f>
      </c>
      <c r="J49" s="68">
        <f>IF(Main!W58&gt;0,Main!W58,"")</f>
      </c>
      <c r="K49" s="68">
        <f>IF(Main!X58&gt;0,Main!X58,"")</f>
      </c>
      <c r="L49" s="68">
        <f>IF(Main!AA58&gt;0,Main!AA58,"")</f>
      </c>
      <c r="M49" s="68">
        <f>IF(Main!AB58&gt;0,Main!AB58,"")</f>
      </c>
      <c r="N49" s="68">
        <f>IF(Main!AE58&gt;0,Main!AE58,"")</f>
      </c>
      <c r="O49" s="68">
        <f>IF(Main!AF58&gt;0,Main!AF58,"")</f>
      </c>
      <c r="P49" s="68">
        <f>IF(Main!AI58&gt;0,Main!AI58,"")</f>
      </c>
      <c r="Q49" s="68">
        <f>IF(Main!AJ58&gt;0,Main!AJ58,"")</f>
      </c>
      <c r="R49" s="68">
        <f>IF(Main!AM58&gt;0,Main!AM58,"")</f>
      </c>
      <c r="S49" s="68">
        <f>IF(Main!AN58&gt;0,Main!AN58,"")</f>
      </c>
      <c r="T49" s="68">
        <f>IF(Main!AQ58&gt;0,Main!AQ58,"")</f>
      </c>
      <c r="U49" s="68">
        <f>IF(Main!AR58&gt;0,Main!AR58,"")</f>
      </c>
      <c r="V49" s="68">
        <f>IF(Main!AU58&gt;0,Main!AU58,"")</f>
      </c>
      <c r="W49" s="68">
        <f>IF(Main!AV58&gt;0,Main!AV58,"")</f>
      </c>
      <c r="X49" s="68">
        <f>IF(Main!AY58&gt;0,Main!AY58,"")</f>
      </c>
      <c r="Y49" s="68">
        <f>IF(Main!AZ58&gt;0,Main!AZ58,"")</f>
      </c>
      <c r="Z49" s="68">
        <f>IF(Main!BC58&gt;0,Main!BC58,"")</f>
      </c>
      <c r="AA49" s="68">
        <f>IF(Main!BD58&gt;0,Main!BD58,"")</f>
      </c>
      <c r="AB49" s="68">
        <f>IF(Main!BG58&gt;0,Main!BG58,"")</f>
      </c>
      <c r="AC49" s="68">
        <f>IF(Main!BH58&gt;0,Main!BH58,"")</f>
      </c>
      <c r="AD49" s="68">
        <f>IF(Main!BK58&gt;0,Main!BK58,"")</f>
      </c>
      <c r="AE49" s="68">
        <f>IF(Main!BL58&gt;0,Main!BL58,"")</f>
      </c>
      <c r="AF49" s="68">
        <f>IF(Main!BO58&gt;0,Main!BO58,"")</f>
      </c>
      <c r="AG49" s="68">
        <f>IF(Main!BP58&gt;0,Main!BP58,"")</f>
      </c>
    </row>
    <row r="50" spans="1:33" ht="12.75" hidden="1">
      <c r="A50" s="42">
        <f t="shared" si="0"/>
        <v>47</v>
      </c>
      <c r="B50" s="29">
        <f>IF(Main!E59&lt;&gt;"",Main!E59+(0.000001*A50),"")</f>
      </c>
      <c r="C50" s="71">
        <f>IF(Main!B59&gt;0,Main!B59,"")</f>
      </c>
      <c r="D50" s="24">
        <f>IF(Main!J59&gt;0,Main!J59,"")</f>
      </c>
      <c r="E50" s="24">
        <f>IF(Main!K59&gt;0,Main!K59,"")</f>
      </c>
      <c r="F50" s="24">
        <f>IF(Main!N59&gt;0,Main!N59,"")</f>
      </c>
      <c r="G50" s="24">
        <f>IF(Main!O59&gt;0,Main!O59,"")</f>
      </c>
      <c r="H50" s="24">
        <f>IF(Main!R59&gt;0,Main!R59,"")</f>
      </c>
      <c r="I50" s="68">
        <f>IF(Main!S59&gt;0,Main!S59,"")</f>
      </c>
      <c r="J50" s="68">
        <f>IF(Main!W59&gt;0,Main!W59,"")</f>
      </c>
      <c r="K50" s="68">
        <f>IF(Main!X59&gt;0,Main!X59,"")</f>
      </c>
      <c r="L50" s="68">
        <f>IF(Main!AA59&gt;0,Main!AA59,"")</f>
      </c>
      <c r="M50" s="68">
        <f>IF(Main!AB59&gt;0,Main!AB59,"")</f>
      </c>
      <c r="N50" s="68">
        <f>IF(Main!AE59&gt;0,Main!AE59,"")</f>
      </c>
      <c r="O50" s="68">
        <f>IF(Main!AF59&gt;0,Main!AF59,"")</f>
      </c>
      <c r="P50" s="68">
        <f>IF(Main!AI59&gt;0,Main!AI59,"")</f>
      </c>
      <c r="Q50" s="68">
        <f>IF(Main!AJ59&gt;0,Main!AJ59,"")</f>
      </c>
      <c r="R50" s="68">
        <f>IF(Main!AM59&gt;0,Main!AM59,"")</f>
      </c>
      <c r="S50" s="68">
        <f>IF(Main!AN59&gt;0,Main!AN59,"")</f>
      </c>
      <c r="T50" s="68">
        <f>IF(Main!AQ59&gt;0,Main!AQ59,"")</f>
      </c>
      <c r="U50" s="68">
        <f>IF(Main!AR59&gt;0,Main!AR59,"")</f>
      </c>
      <c r="V50" s="68">
        <f>IF(Main!AU59&gt;0,Main!AU59,"")</f>
      </c>
      <c r="W50" s="68">
        <f>IF(Main!AV59&gt;0,Main!AV59,"")</f>
      </c>
      <c r="X50" s="68">
        <f>IF(Main!AY59&gt;0,Main!AY59,"")</f>
      </c>
      <c r="Y50" s="68">
        <f>IF(Main!AZ59&gt;0,Main!AZ59,"")</f>
      </c>
      <c r="Z50" s="68">
        <f>IF(Main!BC59&gt;0,Main!BC59,"")</f>
      </c>
      <c r="AA50" s="68">
        <f>IF(Main!BD59&gt;0,Main!BD59,"")</f>
      </c>
      <c r="AB50" s="68">
        <f>IF(Main!BG59&gt;0,Main!BG59,"")</f>
      </c>
      <c r="AC50" s="68">
        <f>IF(Main!BH59&gt;0,Main!BH59,"")</f>
      </c>
      <c r="AD50" s="68">
        <f>IF(Main!BK59&gt;0,Main!BK59,"")</f>
      </c>
      <c r="AE50" s="68">
        <f>IF(Main!BL59&gt;0,Main!BL59,"")</f>
      </c>
      <c r="AF50" s="68">
        <f>IF(Main!BO59&gt;0,Main!BO59,"")</f>
      </c>
      <c r="AG50" s="68">
        <f>IF(Main!BP59&gt;0,Main!BP59,"")</f>
      </c>
    </row>
    <row r="51" spans="1:33" ht="12.75" hidden="1">
      <c r="A51" s="42">
        <f t="shared" si="0"/>
        <v>48</v>
      </c>
      <c r="B51" s="29">
        <f>IF(Main!E60&lt;&gt;"",Main!E60+(0.000001*A51),"")</f>
      </c>
      <c r="C51" s="71">
        <f>IF(Main!B60&gt;0,Main!B60,"")</f>
      </c>
      <c r="D51" s="24">
        <f>IF(Main!J60&gt;0,Main!J60,"")</f>
      </c>
      <c r="E51" s="24">
        <f>IF(Main!K60&gt;0,Main!K60,"")</f>
      </c>
      <c r="F51" s="24">
        <f>IF(Main!N60&gt;0,Main!N60,"")</f>
      </c>
      <c r="G51" s="24">
        <f>IF(Main!O60&gt;0,Main!O60,"")</f>
      </c>
      <c r="H51" s="24">
        <f>IF(Main!R60&gt;0,Main!R60,"")</f>
      </c>
      <c r="I51" s="68">
        <f>IF(Main!S60&gt;0,Main!S60,"")</f>
      </c>
      <c r="J51" s="68">
        <f>IF(Main!W60&gt;0,Main!W60,"")</f>
      </c>
      <c r="K51" s="68">
        <f>IF(Main!X60&gt;0,Main!X60,"")</f>
      </c>
      <c r="L51" s="68">
        <f>IF(Main!AA60&gt;0,Main!AA60,"")</f>
      </c>
      <c r="M51" s="68">
        <f>IF(Main!AB60&gt;0,Main!AB60,"")</f>
      </c>
      <c r="N51" s="68">
        <f>IF(Main!AE60&gt;0,Main!AE60,"")</f>
      </c>
      <c r="O51" s="68">
        <f>IF(Main!AF60&gt;0,Main!AF60,"")</f>
      </c>
      <c r="P51" s="68">
        <f>IF(Main!AI60&gt;0,Main!AI60,"")</f>
      </c>
      <c r="Q51" s="68">
        <f>IF(Main!AJ60&gt;0,Main!AJ60,"")</f>
      </c>
      <c r="R51" s="68">
        <f>IF(Main!AM60&gt;0,Main!AM60,"")</f>
      </c>
      <c r="S51" s="68">
        <f>IF(Main!AN60&gt;0,Main!AN60,"")</f>
      </c>
      <c r="T51" s="68">
        <f>IF(Main!AQ60&gt;0,Main!AQ60,"")</f>
      </c>
      <c r="U51" s="68">
        <f>IF(Main!AR60&gt;0,Main!AR60,"")</f>
      </c>
      <c r="V51" s="68">
        <f>IF(Main!AU60&gt;0,Main!AU60,"")</f>
      </c>
      <c r="W51" s="68">
        <f>IF(Main!AV60&gt;0,Main!AV60,"")</f>
      </c>
      <c r="X51" s="68">
        <f>IF(Main!AY60&gt;0,Main!AY60,"")</f>
      </c>
      <c r="Y51" s="68">
        <f>IF(Main!AZ60&gt;0,Main!AZ60,"")</f>
      </c>
      <c r="Z51" s="68">
        <f>IF(Main!BC60&gt;0,Main!BC60,"")</f>
      </c>
      <c r="AA51" s="68">
        <f>IF(Main!BD60&gt;0,Main!BD60,"")</f>
      </c>
      <c r="AB51" s="68">
        <f>IF(Main!BG60&gt;0,Main!BG60,"")</f>
      </c>
      <c r="AC51" s="68">
        <f>IF(Main!BH60&gt;0,Main!BH60,"")</f>
      </c>
      <c r="AD51" s="68">
        <f>IF(Main!BK60&gt;0,Main!BK60,"")</f>
      </c>
      <c r="AE51" s="68">
        <f>IF(Main!BL60&gt;0,Main!BL60,"")</f>
      </c>
      <c r="AF51" s="68">
        <f>IF(Main!BO60&gt;0,Main!BO60,"")</f>
      </c>
      <c r="AG51" s="68">
        <f>IF(Main!BP60&gt;0,Main!BP60,"")</f>
      </c>
    </row>
    <row r="52" spans="1:33" ht="12.75" hidden="1">
      <c r="A52" s="42">
        <f t="shared" si="0"/>
        <v>49</v>
      </c>
      <c r="B52" s="29">
        <f>IF(Main!E61&lt;&gt;"",Main!E61+(0.000001*A52),"")</f>
      </c>
      <c r="C52" s="71">
        <f>IF(Main!B61&gt;0,Main!B61,"")</f>
      </c>
      <c r="D52" s="24">
        <f>IF(Main!J61&gt;0,Main!J61,"")</f>
      </c>
      <c r="E52" s="24">
        <f>IF(Main!K61&gt;0,Main!K61,"")</f>
      </c>
      <c r="F52" s="24">
        <f>IF(Main!N61&gt;0,Main!N61,"")</f>
      </c>
      <c r="G52" s="24">
        <f>IF(Main!O61&gt;0,Main!O61,"")</f>
      </c>
      <c r="H52" s="24">
        <f>IF(Main!R61&gt;0,Main!R61,"")</f>
      </c>
      <c r="I52" s="68">
        <f>IF(Main!S61&gt;0,Main!S61,"")</f>
      </c>
      <c r="J52" s="68">
        <f>IF(Main!W61&gt;0,Main!W61,"")</f>
      </c>
      <c r="K52" s="68">
        <f>IF(Main!X61&gt;0,Main!X61,"")</f>
      </c>
      <c r="L52" s="68">
        <f>IF(Main!AA61&gt;0,Main!AA61,"")</f>
      </c>
      <c r="M52" s="68">
        <f>IF(Main!AB61&gt;0,Main!AB61,"")</f>
      </c>
      <c r="N52" s="68">
        <f>IF(Main!AE61&gt;0,Main!AE61,"")</f>
      </c>
      <c r="O52" s="68">
        <f>IF(Main!AF61&gt;0,Main!AF61,"")</f>
      </c>
      <c r="P52" s="68">
        <f>IF(Main!AI61&gt;0,Main!AI61,"")</f>
      </c>
      <c r="Q52" s="68">
        <f>IF(Main!AJ61&gt;0,Main!AJ61,"")</f>
      </c>
      <c r="R52" s="68">
        <f>IF(Main!AM61&gt;0,Main!AM61,"")</f>
      </c>
      <c r="S52" s="68">
        <f>IF(Main!AN61&gt;0,Main!AN61,"")</f>
      </c>
      <c r="T52" s="68">
        <f>IF(Main!AQ61&gt;0,Main!AQ61,"")</f>
      </c>
      <c r="U52" s="68">
        <f>IF(Main!AR61&gt;0,Main!AR61,"")</f>
      </c>
      <c r="V52" s="68">
        <f>IF(Main!AU61&gt;0,Main!AU61,"")</f>
      </c>
      <c r="W52" s="68">
        <f>IF(Main!AV61&gt;0,Main!AV61,"")</f>
      </c>
      <c r="X52" s="68">
        <f>IF(Main!AY61&gt;0,Main!AY61,"")</f>
      </c>
      <c r="Y52" s="68">
        <f>IF(Main!AZ61&gt;0,Main!AZ61,"")</f>
      </c>
      <c r="Z52" s="68">
        <f>IF(Main!BC61&gt;0,Main!BC61,"")</f>
      </c>
      <c r="AA52" s="68">
        <f>IF(Main!BD61&gt;0,Main!BD61,"")</f>
      </c>
      <c r="AB52" s="68">
        <f>IF(Main!BG61&gt;0,Main!BG61,"")</f>
      </c>
      <c r="AC52" s="68">
        <f>IF(Main!BH61&gt;0,Main!BH61,"")</f>
      </c>
      <c r="AD52" s="68">
        <f>IF(Main!BK61&gt;0,Main!BK61,"")</f>
      </c>
      <c r="AE52" s="68">
        <f>IF(Main!BL61&gt;0,Main!BL61,"")</f>
      </c>
      <c r="AF52" s="68">
        <f>IF(Main!BO61&gt;0,Main!BO61,"")</f>
      </c>
      <c r="AG52" s="68">
        <f>IF(Main!BP61&gt;0,Main!BP61,"")</f>
      </c>
    </row>
    <row r="53" spans="1:33" ht="12.75" hidden="1">
      <c r="A53" s="42">
        <f t="shared" si="0"/>
        <v>50</v>
      </c>
      <c r="B53" s="29">
        <f>IF(Main!E62&lt;&gt;"",Main!E62+(0.000001*A53),"")</f>
      </c>
      <c r="C53" s="71">
        <f>IF(Main!B62&gt;0,Main!B62,"")</f>
      </c>
      <c r="D53" s="24">
        <f>IF(Main!J62&gt;0,Main!J62,"")</f>
      </c>
      <c r="E53" s="24">
        <f>IF(Main!K62&gt;0,Main!K62,"")</f>
      </c>
      <c r="F53" s="24">
        <f>IF(Main!N62&gt;0,Main!N62,"")</f>
      </c>
      <c r="G53" s="24">
        <f>IF(Main!O62&gt;0,Main!O62,"")</f>
      </c>
      <c r="H53" s="24">
        <f>IF(Main!R62&gt;0,Main!R62,"")</f>
      </c>
      <c r="I53" s="68">
        <f>IF(Main!S62&gt;0,Main!S62,"")</f>
      </c>
      <c r="J53" s="68">
        <f>IF(Main!W62&gt;0,Main!W62,"")</f>
      </c>
      <c r="K53" s="68">
        <f>IF(Main!X62&gt;0,Main!X62,"")</f>
      </c>
      <c r="L53" s="68">
        <f>IF(Main!AA62&gt;0,Main!AA62,"")</f>
      </c>
      <c r="M53" s="68">
        <f>IF(Main!AB62&gt;0,Main!AB62,"")</f>
      </c>
      <c r="N53" s="68">
        <f>IF(Main!AE62&gt;0,Main!AE62,"")</f>
      </c>
      <c r="O53" s="68">
        <f>IF(Main!AF62&gt;0,Main!AF62,"")</f>
      </c>
      <c r="P53" s="68">
        <f>IF(Main!AI62&gt;0,Main!AI62,"")</f>
      </c>
      <c r="Q53" s="68">
        <f>IF(Main!AJ62&gt;0,Main!AJ62,"")</f>
      </c>
      <c r="R53" s="68">
        <f>IF(Main!AM62&gt;0,Main!AM62,"")</f>
      </c>
      <c r="S53" s="68">
        <f>IF(Main!AN62&gt;0,Main!AN62,"")</f>
      </c>
      <c r="T53" s="68">
        <f>IF(Main!AQ62&gt;0,Main!AQ62,"")</f>
      </c>
      <c r="U53" s="68">
        <f>IF(Main!AR62&gt;0,Main!AR62,"")</f>
      </c>
      <c r="V53" s="68">
        <f>IF(Main!AU62&gt;0,Main!AU62,"")</f>
      </c>
      <c r="W53" s="68">
        <f>IF(Main!AV62&gt;0,Main!AV62,"")</f>
      </c>
      <c r="X53" s="68">
        <f>IF(Main!AY62&gt;0,Main!AY62,"")</f>
      </c>
      <c r="Y53" s="68">
        <f>IF(Main!AZ62&gt;0,Main!AZ62,"")</f>
      </c>
      <c r="Z53" s="68">
        <f>IF(Main!BC62&gt;0,Main!BC62,"")</f>
      </c>
      <c r="AA53" s="68">
        <f>IF(Main!BD62&gt;0,Main!BD62,"")</f>
      </c>
      <c r="AB53" s="68">
        <f>IF(Main!BG62&gt;0,Main!BG62,"")</f>
      </c>
      <c r="AC53" s="68">
        <f>IF(Main!BH62&gt;0,Main!BH62,"")</f>
      </c>
      <c r="AD53" s="68">
        <f>IF(Main!BK62&gt;0,Main!BK62,"")</f>
      </c>
      <c r="AE53" s="68">
        <f>IF(Main!BL62&gt;0,Main!BL62,"")</f>
      </c>
      <c r="AF53" s="68">
        <f>IF(Main!BO62&gt;0,Main!BO62,"")</f>
      </c>
      <c r="AG53" s="68">
        <f>IF(Main!BP62&gt;0,Main!BP62,"")</f>
      </c>
    </row>
    <row r="54" spans="1:33" ht="12.75" hidden="1">
      <c r="A54" s="42">
        <f t="shared" si="0"/>
        <v>51</v>
      </c>
      <c r="B54" s="29">
        <f>IF(Main!E63&lt;&gt;"",Main!E63+(0.000001*A54),"")</f>
      </c>
      <c r="C54" s="71">
        <f>IF(Main!B63&gt;0,Main!B63,"")</f>
      </c>
      <c r="D54" s="24">
        <f>IF(Main!J63&gt;0,Main!J63,"")</f>
      </c>
      <c r="E54" s="24">
        <f>IF(Main!K63&gt;0,Main!K63,"")</f>
      </c>
      <c r="F54" s="24">
        <f>IF(Main!N63&gt;0,Main!N63,"")</f>
      </c>
      <c r="G54" s="24">
        <f>IF(Main!O63&gt;0,Main!O63,"")</f>
      </c>
      <c r="H54" s="24">
        <f>IF(Main!R63&gt;0,Main!R63,"")</f>
      </c>
      <c r="I54" s="68">
        <f>IF(Main!S63&gt;0,Main!S63,"")</f>
      </c>
      <c r="J54" s="68">
        <f>IF(Main!W63&gt;0,Main!W63,"")</f>
      </c>
      <c r="K54" s="68">
        <f>IF(Main!X63&gt;0,Main!X63,"")</f>
      </c>
      <c r="L54" s="68">
        <f>IF(Main!AA63&gt;0,Main!AA63,"")</f>
      </c>
      <c r="M54" s="68">
        <f>IF(Main!AB63&gt;0,Main!AB63,"")</f>
      </c>
      <c r="N54" s="68">
        <f>IF(Main!AE63&gt;0,Main!AE63,"")</f>
      </c>
      <c r="O54" s="68">
        <f>IF(Main!AF63&gt;0,Main!AF63,"")</f>
      </c>
      <c r="P54" s="68">
        <f>IF(Main!AI63&gt;0,Main!AI63,"")</f>
      </c>
      <c r="Q54" s="68">
        <f>IF(Main!AJ63&gt;0,Main!AJ63,"")</f>
      </c>
      <c r="R54" s="68">
        <f>IF(Main!AM63&gt;0,Main!AM63,"")</f>
      </c>
      <c r="S54" s="68">
        <f>IF(Main!AN63&gt;0,Main!AN63,"")</f>
      </c>
      <c r="T54" s="68">
        <f>IF(Main!AQ63&gt;0,Main!AQ63,"")</f>
      </c>
      <c r="U54" s="68">
        <f>IF(Main!AR63&gt;0,Main!AR63,"")</f>
      </c>
      <c r="V54" s="68">
        <f>IF(Main!AU63&gt;0,Main!AU63,"")</f>
      </c>
      <c r="W54" s="68">
        <f>IF(Main!AV63&gt;0,Main!AV63,"")</f>
      </c>
      <c r="X54" s="68">
        <f>IF(Main!AY63&gt;0,Main!AY63,"")</f>
      </c>
      <c r="Y54" s="68">
        <f>IF(Main!AZ63&gt;0,Main!AZ63,"")</f>
      </c>
      <c r="Z54" s="68">
        <f>IF(Main!BC63&gt;0,Main!BC63,"")</f>
      </c>
      <c r="AA54" s="68">
        <f>IF(Main!BD63&gt;0,Main!BD63,"")</f>
      </c>
      <c r="AB54" s="68">
        <f>IF(Main!BG63&gt;0,Main!BG63,"")</f>
      </c>
      <c r="AC54" s="68">
        <f>IF(Main!BH63&gt;0,Main!BH63,"")</f>
      </c>
      <c r="AD54" s="68">
        <f>IF(Main!BK63&gt;0,Main!BK63,"")</f>
      </c>
      <c r="AE54" s="68">
        <f>IF(Main!BL63&gt;0,Main!BL63,"")</f>
      </c>
      <c r="AF54" s="68">
        <f>IF(Main!BO63&gt;0,Main!BO63,"")</f>
      </c>
      <c r="AG54" s="68">
        <f>IF(Main!BP63&gt;0,Main!BP63,"")</f>
      </c>
    </row>
    <row r="55" spans="1:33" ht="12.75" hidden="1">
      <c r="A55" s="42">
        <f t="shared" si="0"/>
        <v>52</v>
      </c>
      <c r="B55" s="29">
        <f>IF(Main!E64&lt;&gt;"",Main!E64+(0.000001*A55),"")</f>
      </c>
      <c r="C55" s="71">
        <f>IF(Main!B64&gt;0,Main!B64,"")</f>
      </c>
      <c r="D55" s="24">
        <f>IF(Main!J64&gt;0,Main!J64,"")</f>
      </c>
      <c r="E55" s="24">
        <f>IF(Main!K64&gt;0,Main!K64,"")</f>
      </c>
      <c r="F55" s="24">
        <f>IF(Main!N64&gt;0,Main!N64,"")</f>
      </c>
      <c r="G55" s="24">
        <f>IF(Main!O64&gt;0,Main!O64,"")</f>
      </c>
      <c r="H55" s="24">
        <f>IF(Main!R64&gt;0,Main!R64,"")</f>
      </c>
      <c r="I55" s="68">
        <f>IF(Main!S64&gt;0,Main!S64,"")</f>
      </c>
      <c r="J55" s="68">
        <f>IF(Main!W64&gt;0,Main!W64,"")</f>
      </c>
      <c r="K55" s="68">
        <f>IF(Main!X64&gt;0,Main!X64,"")</f>
      </c>
      <c r="L55" s="68">
        <f>IF(Main!AA64&gt;0,Main!AA64,"")</f>
      </c>
      <c r="M55" s="68">
        <f>IF(Main!AB64&gt;0,Main!AB64,"")</f>
      </c>
      <c r="N55" s="68">
        <f>IF(Main!AE64&gt;0,Main!AE64,"")</f>
      </c>
      <c r="O55" s="68">
        <f>IF(Main!AF64&gt;0,Main!AF64,"")</f>
      </c>
      <c r="P55" s="68">
        <f>IF(Main!AI64&gt;0,Main!AI64,"")</f>
      </c>
      <c r="Q55" s="68">
        <f>IF(Main!AJ64&gt;0,Main!AJ64,"")</f>
      </c>
      <c r="R55" s="68">
        <f>IF(Main!AM64&gt;0,Main!AM64,"")</f>
      </c>
      <c r="S55" s="68">
        <f>IF(Main!AN64&gt;0,Main!AN64,"")</f>
      </c>
      <c r="T55" s="68">
        <f>IF(Main!AQ64&gt;0,Main!AQ64,"")</f>
      </c>
      <c r="U55" s="68">
        <f>IF(Main!AR64&gt;0,Main!AR64,"")</f>
      </c>
      <c r="V55" s="68">
        <f>IF(Main!AU64&gt;0,Main!AU64,"")</f>
      </c>
      <c r="W55" s="68">
        <f>IF(Main!AV64&gt;0,Main!AV64,"")</f>
      </c>
      <c r="X55" s="68">
        <f>IF(Main!AY64&gt;0,Main!AY64,"")</f>
      </c>
      <c r="Y55" s="68">
        <f>IF(Main!AZ64&gt;0,Main!AZ64,"")</f>
      </c>
      <c r="Z55" s="68">
        <f>IF(Main!BC64&gt;0,Main!BC64,"")</f>
      </c>
      <c r="AA55" s="68">
        <f>IF(Main!BD64&gt;0,Main!BD64,"")</f>
      </c>
      <c r="AB55" s="68">
        <f>IF(Main!BG64&gt;0,Main!BG64,"")</f>
      </c>
      <c r="AC55" s="68">
        <f>IF(Main!BH64&gt;0,Main!BH64,"")</f>
      </c>
      <c r="AD55" s="68">
        <f>IF(Main!BK64&gt;0,Main!BK64,"")</f>
      </c>
      <c r="AE55" s="68">
        <f>IF(Main!BL64&gt;0,Main!BL64,"")</f>
      </c>
      <c r="AF55" s="68">
        <f>IF(Main!BO64&gt;0,Main!BO64,"")</f>
      </c>
      <c r="AG55" s="68">
        <f>IF(Main!BP64&gt;0,Main!BP64,"")</f>
      </c>
    </row>
    <row r="56" spans="1:33" ht="12.75" hidden="1">
      <c r="A56" s="42">
        <f t="shared" si="0"/>
        <v>53</v>
      </c>
      <c r="B56" s="29">
        <f>IF(Main!E65&lt;&gt;"",Main!E65+(0.000001*A56),"")</f>
      </c>
      <c r="C56" s="71">
        <f>IF(Main!B65&gt;0,Main!B65,"")</f>
      </c>
      <c r="D56" s="24">
        <f>IF(Main!J65&gt;0,Main!J65,"")</f>
      </c>
      <c r="E56" s="24">
        <f>IF(Main!K65&gt;0,Main!K65,"")</f>
      </c>
      <c r="F56" s="24">
        <f>IF(Main!N65&gt;0,Main!N65,"")</f>
      </c>
      <c r="G56" s="24">
        <f>IF(Main!O65&gt;0,Main!O65,"")</f>
      </c>
      <c r="H56" s="24">
        <f>IF(Main!R65&gt;0,Main!R65,"")</f>
      </c>
      <c r="I56" s="68">
        <f>IF(Main!S65&gt;0,Main!S65,"")</f>
      </c>
      <c r="J56" s="68">
        <f>IF(Main!W65&gt;0,Main!W65,"")</f>
      </c>
      <c r="K56" s="68">
        <f>IF(Main!X65&gt;0,Main!X65,"")</f>
      </c>
      <c r="L56" s="68">
        <f>IF(Main!AA65&gt;0,Main!AA65,"")</f>
      </c>
      <c r="M56" s="68">
        <f>IF(Main!AB65&gt;0,Main!AB65,"")</f>
      </c>
      <c r="N56" s="68">
        <f>IF(Main!AE65&gt;0,Main!AE65,"")</f>
      </c>
      <c r="O56" s="68">
        <f>IF(Main!AF65&gt;0,Main!AF65,"")</f>
      </c>
      <c r="P56" s="68">
        <f>IF(Main!AI65&gt;0,Main!AI65,"")</f>
      </c>
      <c r="Q56" s="68">
        <f>IF(Main!AJ65&gt;0,Main!AJ65,"")</f>
      </c>
      <c r="R56" s="68">
        <f>IF(Main!AM65&gt;0,Main!AM65,"")</f>
      </c>
      <c r="S56" s="68">
        <f>IF(Main!AN65&gt;0,Main!AN65,"")</f>
      </c>
      <c r="T56" s="68">
        <f>IF(Main!AQ65&gt;0,Main!AQ65,"")</f>
      </c>
      <c r="U56" s="68">
        <f>IF(Main!AR65&gt;0,Main!AR65,"")</f>
      </c>
      <c r="V56" s="68">
        <f>IF(Main!AU65&gt;0,Main!AU65,"")</f>
      </c>
      <c r="W56" s="68">
        <f>IF(Main!AV65&gt;0,Main!AV65,"")</f>
      </c>
      <c r="X56" s="68">
        <f>IF(Main!AY65&gt;0,Main!AY65,"")</f>
      </c>
      <c r="Y56" s="68">
        <f>IF(Main!AZ65&gt;0,Main!AZ65,"")</f>
      </c>
      <c r="Z56" s="68">
        <f>IF(Main!BC65&gt;0,Main!BC65,"")</f>
      </c>
      <c r="AA56" s="68">
        <f>IF(Main!BD65&gt;0,Main!BD65,"")</f>
      </c>
      <c r="AB56" s="68">
        <f>IF(Main!BG65&gt;0,Main!BG65,"")</f>
      </c>
      <c r="AC56" s="68">
        <f>IF(Main!BH65&gt;0,Main!BH65,"")</f>
      </c>
      <c r="AD56" s="68">
        <f>IF(Main!BK65&gt;0,Main!BK65,"")</f>
      </c>
      <c r="AE56" s="68">
        <f>IF(Main!BL65&gt;0,Main!BL65,"")</f>
      </c>
      <c r="AF56" s="68">
        <f>IF(Main!BO65&gt;0,Main!BO65,"")</f>
      </c>
      <c r="AG56" s="68">
        <f>IF(Main!BP65&gt;0,Main!BP65,"")</f>
      </c>
    </row>
    <row r="57" spans="1:33" ht="12.75" hidden="1">
      <c r="A57" s="42">
        <f t="shared" si="0"/>
        <v>54</v>
      </c>
      <c r="B57" s="29">
        <f>IF(Main!E66&lt;&gt;"",Main!E66+(0.000001*A57),"")</f>
      </c>
      <c r="C57" s="71">
        <f>IF(Main!B66&gt;0,Main!B66,"")</f>
      </c>
      <c r="D57" s="24">
        <f>IF(Main!J66&gt;0,Main!J66,"")</f>
      </c>
      <c r="E57" s="24">
        <f>IF(Main!K66&gt;0,Main!K66,"")</f>
      </c>
      <c r="F57" s="24">
        <f>IF(Main!N66&gt;0,Main!N66,"")</f>
      </c>
      <c r="G57" s="24">
        <f>IF(Main!O66&gt;0,Main!O66,"")</f>
      </c>
      <c r="H57" s="24">
        <f>IF(Main!R66&gt;0,Main!R66,"")</f>
      </c>
      <c r="I57" s="68">
        <f>IF(Main!S66&gt;0,Main!S66,"")</f>
      </c>
      <c r="J57" s="68">
        <f>IF(Main!W66&gt;0,Main!W66,"")</f>
      </c>
      <c r="K57" s="68">
        <f>IF(Main!X66&gt;0,Main!X66,"")</f>
      </c>
      <c r="L57" s="68">
        <f>IF(Main!AA66&gt;0,Main!AA66,"")</f>
      </c>
      <c r="M57" s="68">
        <f>IF(Main!AB66&gt;0,Main!AB66,"")</f>
      </c>
      <c r="N57" s="68">
        <f>IF(Main!AE66&gt;0,Main!AE66,"")</f>
      </c>
      <c r="O57" s="68">
        <f>IF(Main!AF66&gt;0,Main!AF66,"")</f>
      </c>
      <c r="P57" s="68">
        <f>IF(Main!AI66&gt;0,Main!AI66,"")</f>
      </c>
      <c r="Q57" s="68">
        <f>IF(Main!AJ66&gt;0,Main!AJ66,"")</f>
      </c>
      <c r="R57" s="68">
        <f>IF(Main!AM66&gt;0,Main!AM66,"")</f>
      </c>
      <c r="S57" s="68">
        <f>IF(Main!AN66&gt;0,Main!AN66,"")</f>
      </c>
      <c r="T57" s="68">
        <f>IF(Main!AQ66&gt;0,Main!AQ66,"")</f>
      </c>
      <c r="U57" s="68">
        <f>IF(Main!AR66&gt;0,Main!AR66,"")</f>
      </c>
      <c r="V57" s="68">
        <f>IF(Main!AU66&gt;0,Main!AU66,"")</f>
      </c>
      <c r="W57" s="68">
        <f>IF(Main!AV66&gt;0,Main!AV66,"")</f>
      </c>
      <c r="X57" s="68">
        <f>IF(Main!AY66&gt;0,Main!AY66,"")</f>
      </c>
      <c r="Y57" s="68">
        <f>IF(Main!AZ66&gt;0,Main!AZ66,"")</f>
      </c>
      <c r="Z57" s="68">
        <f>IF(Main!BC66&gt;0,Main!BC66,"")</f>
      </c>
      <c r="AA57" s="68">
        <f>IF(Main!BD66&gt;0,Main!BD66,"")</f>
      </c>
      <c r="AB57" s="68">
        <f>IF(Main!BG66&gt;0,Main!BG66,"")</f>
      </c>
      <c r="AC57" s="68">
        <f>IF(Main!BH66&gt;0,Main!BH66,"")</f>
      </c>
      <c r="AD57" s="68">
        <f>IF(Main!BK66&gt;0,Main!BK66,"")</f>
      </c>
      <c r="AE57" s="68">
        <f>IF(Main!BL66&gt;0,Main!BL66,"")</f>
      </c>
      <c r="AF57" s="68">
        <f>IF(Main!BO66&gt;0,Main!BO66,"")</f>
      </c>
      <c r="AG57" s="68">
        <f>IF(Main!BP66&gt;0,Main!BP66,"")</f>
      </c>
    </row>
    <row r="58" spans="1:33" ht="12.75" hidden="1">
      <c r="A58" s="42">
        <f t="shared" si="0"/>
        <v>55</v>
      </c>
      <c r="B58" s="29">
        <f>IF(Main!E67&lt;&gt;"",Main!E67+(0.000001*A58),"")</f>
      </c>
      <c r="C58" s="71">
        <f>IF(Main!B67&gt;0,Main!B67,"")</f>
      </c>
      <c r="D58" s="24">
        <f>IF(Main!J67&gt;0,Main!J67,"")</f>
      </c>
      <c r="E58" s="24">
        <f>IF(Main!K67&gt;0,Main!K67,"")</f>
      </c>
      <c r="F58" s="24">
        <f>IF(Main!N67&gt;0,Main!N67,"")</f>
      </c>
      <c r="G58" s="24">
        <f>IF(Main!O67&gt;0,Main!O67,"")</f>
      </c>
      <c r="H58" s="24">
        <f>IF(Main!R67&gt;0,Main!R67,"")</f>
      </c>
      <c r="I58" s="68">
        <f>IF(Main!S67&gt;0,Main!S67,"")</f>
      </c>
      <c r="J58" s="68">
        <f>IF(Main!W67&gt;0,Main!W67,"")</f>
      </c>
      <c r="K58" s="68">
        <f>IF(Main!X67&gt;0,Main!X67,"")</f>
      </c>
      <c r="L58" s="68">
        <f>IF(Main!AA67&gt;0,Main!AA67,"")</f>
      </c>
      <c r="M58" s="68">
        <f>IF(Main!AB67&gt;0,Main!AB67,"")</f>
      </c>
      <c r="N58" s="68">
        <f>IF(Main!AE67&gt;0,Main!AE67,"")</f>
      </c>
      <c r="O58" s="68">
        <f>IF(Main!AF67&gt;0,Main!AF67,"")</f>
      </c>
      <c r="P58" s="68">
        <f>IF(Main!AI67&gt;0,Main!AI67,"")</f>
      </c>
      <c r="Q58" s="68">
        <f>IF(Main!AJ67&gt;0,Main!AJ67,"")</f>
      </c>
      <c r="R58" s="68">
        <f>IF(Main!AM67&gt;0,Main!AM67,"")</f>
      </c>
      <c r="S58" s="68">
        <f>IF(Main!AN67&gt;0,Main!AN67,"")</f>
      </c>
      <c r="T58" s="68">
        <f>IF(Main!AQ67&gt;0,Main!AQ67,"")</f>
      </c>
      <c r="U58" s="68">
        <f>IF(Main!AR67&gt;0,Main!AR67,"")</f>
      </c>
      <c r="V58" s="68">
        <f>IF(Main!AU67&gt;0,Main!AU67,"")</f>
      </c>
      <c r="W58" s="68">
        <f>IF(Main!AV67&gt;0,Main!AV67,"")</f>
      </c>
      <c r="X58" s="68">
        <f>IF(Main!AY67&gt;0,Main!AY67,"")</f>
      </c>
      <c r="Y58" s="68">
        <f>IF(Main!AZ67&gt;0,Main!AZ67,"")</f>
      </c>
      <c r="Z58" s="68">
        <f>IF(Main!BC67&gt;0,Main!BC67,"")</f>
      </c>
      <c r="AA58" s="68">
        <f>IF(Main!BD67&gt;0,Main!BD67,"")</f>
      </c>
      <c r="AB58" s="68">
        <f>IF(Main!BG67&gt;0,Main!BG67,"")</f>
      </c>
      <c r="AC58" s="68">
        <f>IF(Main!BH67&gt;0,Main!BH67,"")</f>
      </c>
      <c r="AD58" s="68">
        <f>IF(Main!BK67&gt;0,Main!BK67,"")</f>
      </c>
      <c r="AE58" s="68">
        <f>IF(Main!BL67&gt;0,Main!BL67,"")</f>
      </c>
      <c r="AF58" s="68">
        <f>IF(Main!BO67&gt;0,Main!BO67,"")</f>
      </c>
      <c r="AG58" s="68">
        <f>IF(Main!BP67&gt;0,Main!BP67,"")</f>
      </c>
    </row>
    <row r="59" spans="1:33" ht="12.75" hidden="1">
      <c r="A59" s="42">
        <f t="shared" si="0"/>
        <v>56</v>
      </c>
      <c r="B59" s="29">
        <f>IF(Main!E68&lt;&gt;"",Main!E68+(0.000001*A59),"")</f>
      </c>
      <c r="C59" s="71">
        <f>IF(Main!B68&gt;0,Main!B68,"")</f>
      </c>
      <c r="D59" s="24">
        <f>IF(Main!J68&gt;0,Main!J68,"")</f>
      </c>
      <c r="E59" s="24">
        <f>IF(Main!K68&gt;0,Main!K68,"")</f>
      </c>
      <c r="F59" s="24">
        <f>IF(Main!N68&gt;0,Main!N68,"")</f>
      </c>
      <c r="G59" s="24">
        <f>IF(Main!O68&gt;0,Main!O68,"")</f>
      </c>
      <c r="H59" s="24">
        <f>IF(Main!R68&gt;0,Main!R68,"")</f>
      </c>
      <c r="I59" s="68">
        <f>IF(Main!S68&gt;0,Main!S68,"")</f>
      </c>
      <c r="J59" s="68">
        <f>IF(Main!W68&gt;0,Main!W68,"")</f>
      </c>
      <c r="K59" s="68">
        <f>IF(Main!X68&gt;0,Main!X68,"")</f>
      </c>
      <c r="L59" s="68">
        <f>IF(Main!AA68&gt;0,Main!AA68,"")</f>
      </c>
      <c r="M59" s="68">
        <f>IF(Main!AB68&gt;0,Main!AB68,"")</f>
      </c>
      <c r="N59" s="68">
        <f>IF(Main!AE68&gt;0,Main!AE68,"")</f>
      </c>
      <c r="O59" s="68">
        <f>IF(Main!AF68&gt;0,Main!AF68,"")</f>
      </c>
      <c r="P59" s="68">
        <f>IF(Main!AI68&gt;0,Main!AI68,"")</f>
      </c>
      <c r="Q59" s="68">
        <f>IF(Main!AJ68&gt;0,Main!AJ68,"")</f>
      </c>
      <c r="R59" s="68">
        <f>IF(Main!AM68&gt;0,Main!AM68,"")</f>
      </c>
      <c r="S59" s="68">
        <f>IF(Main!AN68&gt;0,Main!AN68,"")</f>
      </c>
      <c r="T59" s="68">
        <f>IF(Main!AQ68&gt;0,Main!AQ68,"")</f>
      </c>
      <c r="U59" s="68">
        <f>IF(Main!AR68&gt;0,Main!AR68,"")</f>
      </c>
      <c r="V59" s="68">
        <f>IF(Main!AU68&gt;0,Main!AU68,"")</f>
      </c>
      <c r="W59" s="68">
        <f>IF(Main!AV68&gt;0,Main!AV68,"")</f>
      </c>
      <c r="X59" s="68">
        <f>IF(Main!AY68&gt;0,Main!AY68,"")</f>
      </c>
      <c r="Y59" s="68">
        <f>IF(Main!AZ68&gt;0,Main!AZ68,"")</f>
      </c>
      <c r="Z59" s="68">
        <f>IF(Main!BC68&gt;0,Main!BC68,"")</f>
      </c>
      <c r="AA59" s="68">
        <f>IF(Main!BD68&gt;0,Main!BD68,"")</f>
      </c>
      <c r="AB59" s="68">
        <f>IF(Main!BG68&gt;0,Main!BG68,"")</f>
      </c>
      <c r="AC59" s="68">
        <f>IF(Main!BH68&gt;0,Main!BH68,"")</f>
      </c>
      <c r="AD59" s="68">
        <f>IF(Main!BK68&gt;0,Main!BK68,"")</f>
      </c>
      <c r="AE59" s="68">
        <f>IF(Main!BL68&gt;0,Main!BL68,"")</f>
      </c>
      <c r="AF59" s="68">
        <f>IF(Main!BO68&gt;0,Main!BO68,"")</f>
      </c>
      <c r="AG59" s="68">
        <f>IF(Main!BP68&gt;0,Main!BP68,"")</f>
      </c>
    </row>
    <row r="60" spans="1:33" ht="12.75" hidden="1">
      <c r="A60" s="42">
        <f t="shared" si="0"/>
        <v>57</v>
      </c>
      <c r="B60" s="29">
        <f>IF(Main!E69&lt;&gt;"",Main!E69+(0.000001*A60),"")</f>
      </c>
      <c r="C60" s="71">
        <f>IF(Main!B69&gt;0,Main!B69,"")</f>
      </c>
      <c r="D60" s="24">
        <f>IF(Main!J69&gt;0,Main!J69,"")</f>
      </c>
      <c r="E60" s="24">
        <f>IF(Main!K69&gt;0,Main!K69,"")</f>
      </c>
      <c r="F60" s="24">
        <f>IF(Main!N69&gt;0,Main!N69,"")</f>
      </c>
      <c r="G60" s="24">
        <f>IF(Main!O69&gt;0,Main!O69,"")</f>
      </c>
      <c r="H60" s="24">
        <f>IF(Main!R69&gt;0,Main!R69,"")</f>
      </c>
      <c r="I60" s="68">
        <f>IF(Main!S69&gt;0,Main!S69,"")</f>
      </c>
      <c r="J60" s="68">
        <f>IF(Main!W69&gt;0,Main!W69,"")</f>
      </c>
      <c r="K60" s="68">
        <f>IF(Main!X69&gt;0,Main!X69,"")</f>
      </c>
      <c r="L60" s="68">
        <f>IF(Main!AA69&gt;0,Main!AA69,"")</f>
      </c>
      <c r="M60" s="68">
        <f>IF(Main!AB69&gt;0,Main!AB69,"")</f>
      </c>
      <c r="N60" s="68">
        <f>IF(Main!AE69&gt;0,Main!AE69,"")</f>
      </c>
      <c r="O60" s="68">
        <f>IF(Main!AF69&gt;0,Main!AF69,"")</f>
      </c>
      <c r="P60" s="68">
        <f>IF(Main!AI69&gt;0,Main!AI69,"")</f>
      </c>
      <c r="Q60" s="68">
        <f>IF(Main!AJ69&gt;0,Main!AJ69,"")</f>
      </c>
      <c r="R60" s="68">
        <f>IF(Main!AM69&gt;0,Main!AM69,"")</f>
      </c>
      <c r="S60" s="68">
        <f>IF(Main!AN69&gt;0,Main!AN69,"")</f>
      </c>
      <c r="T60" s="68">
        <f>IF(Main!AQ69&gt;0,Main!AQ69,"")</f>
      </c>
      <c r="U60" s="68">
        <f>IF(Main!AR69&gt;0,Main!AR69,"")</f>
      </c>
      <c r="V60" s="68">
        <f>IF(Main!AU69&gt;0,Main!AU69,"")</f>
      </c>
      <c r="W60" s="68">
        <f>IF(Main!AV69&gt;0,Main!AV69,"")</f>
      </c>
      <c r="X60" s="68">
        <f>IF(Main!AY69&gt;0,Main!AY69,"")</f>
      </c>
      <c r="Y60" s="68">
        <f>IF(Main!AZ69&gt;0,Main!AZ69,"")</f>
      </c>
      <c r="Z60" s="68">
        <f>IF(Main!BC69&gt;0,Main!BC69,"")</f>
      </c>
      <c r="AA60" s="68">
        <f>IF(Main!BD69&gt;0,Main!BD69,"")</f>
      </c>
      <c r="AB60" s="68">
        <f>IF(Main!BG69&gt;0,Main!BG69,"")</f>
      </c>
      <c r="AC60" s="68">
        <f>IF(Main!BH69&gt;0,Main!BH69,"")</f>
      </c>
      <c r="AD60" s="68">
        <f>IF(Main!BK69&gt;0,Main!BK69,"")</f>
      </c>
      <c r="AE60" s="68">
        <f>IF(Main!BL69&gt;0,Main!BL69,"")</f>
      </c>
      <c r="AF60" s="68">
        <f>IF(Main!BO69&gt;0,Main!BO69,"")</f>
      </c>
      <c r="AG60" s="68">
        <f>IF(Main!BP69&gt;0,Main!BP69,"")</f>
      </c>
    </row>
    <row r="61" spans="1:33" ht="12.75" hidden="1">
      <c r="A61" s="42">
        <f t="shared" si="0"/>
        <v>58</v>
      </c>
      <c r="B61" s="29">
        <f>IF(Main!E70&lt;&gt;"",Main!E70+(0.000001*A61),"")</f>
      </c>
      <c r="C61" s="71">
        <f>IF(Main!B70&gt;0,Main!B70,"")</f>
      </c>
      <c r="D61" s="24">
        <f>IF(Main!J70&gt;0,Main!J70,"")</f>
      </c>
      <c r="E61" s="24">
        <f>IF(Main!K70&gt;0,Main!K70,"")</f>
      </c>
      <c r="F61" s="24">
        <f>IF(Main!N70&gt;0,Main!N70,"")</f>
      </c>
      <c r="G61" s="24">
        <f>IF(Main!O70&gt;0,Main!O70,"")</f>
      </c>
      <c r="H61" s="24">
        <f>IF(Main!R70&gt;0,Main!R70,"")</f>
      </c>
      <c r="I61" s="68">
        <f>IF(Main!S70&gt;0,Main!S70,"")</f>
      </c>
      <c r="J61" s="68">
        <f>IF(Main!W70&gt;0,Main!W70,"")</f>
      </c>
      <c r="K61" s="68">
        <f>IF(Main!X70&gt;0,Main!X70,"")</f>
      </c>
      <c r="L61" s="68">
        <f>IF(Main!AA70&gt;0,Main!AA70,"")</f>
      </c>
      <c r="M61" s="68">
        <f>IF(Main!AB70&gt;0,Main!AB70,"")</f>
      </c>
      <c r="N61" s="68">
        <f>IF(Main!AE70&gt;0,Main!AE70,"")</f>
      </c>
      <c r="O61" s="68">
        <f>IF(Main!AF70&gt;0,Main!AF70,"")</f>
      </c>
      <c r="P61" s="68">
        <f>IF(Main!AI70&gt;0,Main!AI70,"")</f>
      </c>
      <c r="Q61" s="68">
        <f>IF(Main!AJ70&gt;0,Main!AJ70,"")</f>
      </c>
      <c r="R61" s="68">
        <f>IF(Main!AM70&gt;0,Main!AM70,"")</f>
      </c>
      <c r="S61" s="68">
        <f>IF(Main!AN70&gt;0,Main!AN70,"")</f>
      </c>
      <c r="T61" s="68">
        <f>IF(Main!AQ70&gt;0,Main!AQ70,"")</f>
      </c>
      <c r="U61" s="68">
        <f>IF(Main!AR70&gt;0,Main!AR70,"")</f>
      </c>
      <c r="V61" s="68">
        <f>IF(Main!AU70&gt;0,Main!AU70,"")</f>
      </c>
      <c r="W61" s="68">
        <f>IF(Main!AV70&gt;0,Main!AV70,"")</f>
      </c>
      <c r="X61" s="68">
        <f>IF(Main!AY70&gt;0,Main!AY70,"")</f>
      </c>
      <c r="Y61" s="68">
        <f>IF(Main!AZ70&gt;0,Main!AZ70,"")</f>
      </c>
      <c r="Z61" s="68">
        <f>IF(Main!BC70&gt;0,Main!BC70,"")</f>
      </c>
      <c r="AA61" s="68">
        <f>IF(Main!BD70&gt;0,Main!BD70,"")</f>
      </c>
      <c r="AB61" s="68">
        <f>IF(Main!BG70&gt;0,Main!BG70,"")</f>
      </c>
      <c r="AC61" s="68">
        <f>IF(Main!BH70&gt;0,Main!BH70,"")</f>
      </c>
      <c r="AD61" s="68">
        <f>IF(Main!BK70&gt;0,Main!BK70,"")</f>
      </c>
      <c r="AE61" s="68">
        <f>IF(Main!BL70&gt;0,Main!BL70,"")</f>
      </c>
      <c r="AF61" s="68">
        <f>IF(Main!BO70&gt;0,Main!BO70,"")</f>
      </c>
      <c r="AG61" s="68">
        <f>IF(Main!BP70&gt;0,Main!BP70,"")</f>
      </c>
    </row>
    <row r="62" spans="1:33" ht="12.75" hidden="1">
      <c r="A62" s="42">
        <f t="shared" si="0"/>
        <v>59</v>
      </c>
      <c r="B62" s="29">
        <f>IF(Main!E71&lt;&gt;"",Main!E71+(0.000001*A62),"")</f>
      </c>
      <c r="C62" s="71">
        <f>IF(Main!B71&gt;0,Main!B71,"")</f>
      </c>
      <c r="D62" s="24">
        <f>IF(Main!J71&gt;0,Main!J71,"")</f>
      </c>
      <c r="E62" s="24">
        <f>IF(Main!K71&gt;0,Main!K71,"")</f>
      </c>
      <c r="F62" s="24">
        <f>IF(Main!N71&gt;0,Main!N71,"")</f>
      </c>
      <c r="G62" s="24">
        <f>IF(Main!O71&gt;0,Main!O71,"")</f>
      </c>
      <c r="H62" s="24">
        <f>IF(Main!R71&gt;0,Main!R71,"")</f>
      </c>
      <c r="I62" s="68">
        <f>IF(Main!S71&gt;0,Main!S71,"")</f>
      </c>
      <c r="J62" s="68">
        <f>IF(Main!W71&gt;0,Main!W71,"")</f>
      </c>
      <c r="K62" s="68">
        <f>IF(Main!X71&gt;0,Main!X71,"")</f>
      </c>
      <c r="L62" s="68">
        <f>IF(Main!AA71&gt;0,Main!AA71,"")</f>
      </c>
      <c r="M62" s="68">
        <f>IF(Main!AB71&gt;0,Main!AB71,"")</f>
      </c>
      <c r="N62" s="68">
        <f>IF(Main!AE71&gt;0,Main!AE71,"")</f>
      </c>
      <c r="O62" s="68">
        <f>IF(Main!AF71&gt;0,Main!AF71,"")</f>
      </c>
      <c r="P62" s="68">
        <f>IF(Main!AI71&gt;0,Main!AI71,"")</f>
      </c>
      <c r="Q62" s="68">
        <f>IF(Main!AJ71&gt;0,Main!AJ71,"")</f>
      </c>
      <c r="R62" s="68">
        <f>IF(Main!AM71&gt;0,Main!AM71,"")</f>
      </c>
      <c r="S62" s="68">
        <f>IF(Main!AN71&gt;0,Main!AN71,"")</f>
      </c>
      <c r="T62" s="68">
        <f>IF(Main!AQ71&gt;0,Main!AQ71,"")</f>
      </c>
      <c r="U62" s="68">
        <f>IF(Main!AR71&gt;0,Main!AR71,"")</f>
      </c>
      <c r="V62" s="68">
        <f>IF(Main!AU71&gt;0,Main!AU71,"")</f>
      </c>
      <c r="W62" s="68">
        <f>IF(Main!AV71&gt;0,Main!AV71,"")</f>
      </c>
      <c r="X62" s="68">
        <f>IF(Main!AY71&gt;0,Main!AY71,"")</f>
      </c>
      <c r="Y62" s="68">
        <f>IF(Main!AZ71&gt;0,Main!AZ71,"")</f>
      </c>
      <c r="Z62" s="68">
        <f>IF(Main!BC71&gt;0,Main!BC71,"")</f>
      </c>
      <c r="AA62" s="68">
        <f>IF(Main!BD71&gt;0,Main!BD71,"")</f>
      </c>
      <c r="AB62" s="68">
        <f>IF(Main!BG71&gt;0,Main!BG71,"")</f>
      </c>
      <c r="AC62" s="68">
        <f>IF(Main!BH71&gt;0,Main!BH71,"")</f>
      </c>
      <c r="AD62" s="68">
        <f>IF(Main!BK71&gt;0,Main!BK71,"")</f>
      </c>
      <c r="AE62" s="68">
        <f>IF(Main!BL71&gt;0,Main!BL71,"")</f>
      </c>
      <c r="AF62" s="68">
        <f>IF(Main!BO71&gt;0,Main!BO71,"")</f>
      </c>
      <c r="AG62" s="68">
        <f>IF(Main!BP71&gt;0,Main!BP71,"")</f>
      </c>
    </row>
    <row r="63" spans="1:33" ht="12.75" hidden="1">
      <c r="A63" s="42">
        <f t="shared" si="0"/>
        <v>60</v>
      </c>
      <c r="B63" s="29">
        <f>IF(Main!E72&lt;&gt;"",Main!E72+(0.000001*A63),"")</f>
      </c>
      <c r="C63" s="71">
        <f>IF(Main!B72&gt;0,Main!B72,"")</f>
      </c>
      <c r="D63" s="24">
        <f>IF(Main!J72&gt;0,Main!J72,"")</f>
      </c>
      <c r="E63" s="24">
        <f>IF(Main!K72&gt;0,Main!K72,"")</f>
      </c>
      <c r="F63" s="24">
        <f>IF(Main!N72&gt;0,Main!N72,"")</f>
      </c>
      <c r="G63" s="24">
        <f>IF(Main!O72&gt;0,Main!O72,"")</f>
      </c>
      <c r="H63" s="24">
        <f>IF(Main!R72&gt;0,Main!R72,"")</f>
      </c>
      <c r="I63" s="68">
        <f>IF(Main!S72&gt;0,Main!S72,"")</f>
      </c>
      <c r="J63" s="68">
        <f>IF(Main!W72&gt;0,Main!W72,"")</f>
      </c>
      <c r="K63" s="68">
        <f>IF(Main!X72&gt;0,Main!X72,"")</f>
      </c>
      <c r="L63" s="68">
        <f>IF(Main!AA72&gt;0,Main!AA72,"")</f>
      </c>
      <c r="M63" s="68">
        <f>IF(Main!AB72&gt;0,Main!AB72,"")</f>
      </c>
      <c r="N63" s="68">
        <f>IF(Main!AE72&gt;0,Main!AE72,"")</f>
      </c>
      <c r="O63" s="68">
        <f>IF(Main!AF72&gt;0,Main!AF72,"")</f>
      </c>
      <c r="P63" s="68">
        <f>IF(Main!AI72&gt;0,Main!AI72,"")</f>
      </c>
      <c r="Q63" s="68">
        <f>IF(Main!AJ72&gt;0,Main!AJ72,"")</f>
      </c>
      <c r="R63" s="68">
        <f>IF(Main!AM72&gt;0,Main!AM72,"")</f>
      </c>
      <c r="S63" s="68">
        <f>IF(Main!AN72&gt;0,Main!AN72,"")</f>
      </c>
      <c r="T63" s="68">
        <f>IF(Main!AQ72&gt;0,Main!AQ72,"")</f>
      </c>
      <c r="U63" s="68">
        <f>IF(Main!AR72&gt;0,Main!AR72,"")</f>
      </c>
      <c r="V63" s="68">
        <f>IF(Main!AU72&gt;0,Main!AU72,"")</f>
      </c>
      <c r="W63" s="68">
        <f>IF(Main!AV72&gt;0,Main!AV72,"")</f>
      </c>
      <c r="X63" s="68">
        <f>IF(Main!AY72&gt;0,Main!AY72,"")</f>
      </c>
      <c r="Y63" s="68">
        <f>IF(Main!AZ72&gt;0,Main!AZ72,"")</f>
      </c>
      <c r="Z63" s="68">
        <f>IF(Main!BC72&gt;0,Main!BC72,"")</f>
      </c>
      <c r="AA63" s="68">
        <f>IF(Main!BD72&gt;0,Main!BD72,"")</f>
      </c>
      <c r="AB63" s="68">
        <f>IF(Main!BG72&gt;0,Main!BG72,"")</f>
      </c>
      <c r="AC63" s="68">
        <f>IF(Main!BH72&gt;0,Main!BH72,"")</f>
      </c>
      <c r="AD63" s="68">
        <f>IF(Main!BK72&gt;0,Main!BK72,"")</f>
      </c>
      <c r="AE63" s="68">
        <f>IF(Main!BL72&gt;0,Main!BL72,"")</f>
      </c>
      <c r="AF63" s="68">
        <f>IF(Main!BO72&gt;0,Main!BO72,"")</f>
      </c>
      <c r="AG63" s="68">
        <f>IF(Main!BP72&gt;0,Main!BP72,"")</f>
      </c>
    </row>
    <row r="64" spans="1:33" ht="12.75" hidden="1">
      <c r="A64" s="42">
        <f t="shared" si="0"/>
        <v>61</v>
      </c>
      <c r="B64" s="29">
        <f>IF(Main!E73&lt;&gt;"",Main!E73+(0.000001*A64),"")</f>
      </c>
      <c r="C64" s="71">
        <f>IF(Main!B73&gt;0,Main!B73,"")</f>
      </c>
      <c r="D64" s="24">
        <f>IF(Main!J73&gt;0,Main!J73,"")</f>
      </c>
      <c r="E64" s="24">
        <f>IF(Main!K73&gt;0,Main!K73,"")</f>
      </c>
      <c r="F64" s="24">
        <f>IF(Main!N73&gt;0,Main!N73,"")</f>
      </c>
      <c r="G64" s="24">
        <f>IF(Main!O73&gt;0,Main!O73,"")</f>
      </c>
      <c r="H64" s="24">
        <f>IF(Main!R73&gt;0,Main!R73,"")</f>
      </c>
      <c r="I64" s="68">
        <f>IF(Main!S73&gt;0,Main!S73,"")</f>
      </c>
      <c r="J64" s="68">
        <f>IF(Main!W73&gt;0,Main!W73,"")</f>
      </c>
      <c r="K64" s="68">
        <f>IF(Main!X73&gt;0,Main!X73,"")</f>
      </c>
      <c r="L64" s="68">
        <f>IF(Main!AA73&gt;0,Main!AA73,"")</f>
      </c>
      <c r="M64" s="68">
        <f>IF(Main!AB73&gt;0,Main!AB73,"")</f>
      </c>
      <c r="N64" s="68">
        <f>IF(Main!AE73&gt;0,Main!AE73,"")</f>
      </c>
      <c r="O64" s="68">
        <f>IF(Main!AF73&gt;0,Main!AF73,"")</f>
      </c>
      <c r="P64" s="68">
        <f>IF(Main!AI73&gt;0,Main!AI73,"")</f>
      </c>
      <c r="Q64" s="68">
        <f>IF(Main!AJ73&gt;0,Main!AJ73,"")</f>
      </c>
      <c r="R64" s="68">
        <f>IF(Main!AM73&gt;0,Main!AM73,"")</f>
      </c>
      <c r="S64" s="68">
        <f>IF(Main!AN73&gt;0,Main!AN73,"")</f>
      </c>
      <c r="T64" s="68">
        <f>IF(Main!AQ73&gt;0,Main!AQ73,"")</f>
      </c>
      <c r="U64" s="68">
        <f>IF(Main!AR73&gt;0,Main!AR73,"")</f>
      </c>
      <c r="V64" s="68">
        <f>IF(Main!AU73&gt;0,Main!AU73,"")</f>
      </c>
      <c r="W64" s="68">
        <f>IF(Main!AV73&gt;0,Main!AV73,"")</f>
      </c>
      <c r="X64" s="68">
        <f>IF(Main!AY73&gt;0,Main!AY73,"")</f>
      </c>
      <c r="Y64" s="68">
        <f>IF(Main!AZ73&gt;0,Main!AZ73,"")</f>
      </c>
      <c r="Z64" s="68">
        <f>IF(Main!BC73&gt;0,Main!BC73,"")</f>
      </c>
      <c r="AA64" s="68">
        <f>IF(Main!BD73&gt;0,Main!BD73,"")</f>
      </c>
      <c r="AB64" s="68">
        <f>IF(Main!BG73&gt;0,Main!BG73,"")</f>
      </c>
      <c r="AC64" s="68">
        <f>IF(Main!BH73&gt;0,Main!BH73,"")</f>
      </c>
      <c r="AD64" s="68">
        <f>IF(Main!BK73&gt;0,Main!BK73,"")</f>
      </c>
      <c r="AE64" s="68">
        <f>IF(Main!BL73&gt;0,Main!BL73,"")</f>
      </c>
      <c r="AF64" s="68">
        <f>IF(Main!BO73&gt;0,Main!BO73,"")</f>
      </c>
      <c r="AG64" s="68">
        <f>IF(Main!BP73&gt;0,Main!BP73,"")</f>
      </c>
    </row>
    <row r="65" spans="1:33" ht="12.75" hidden="1">
      <c r="A65" s="42">
        <f t="shared" si="0"/>
        <v>62</v>
      </c>
      <c r="B65" s="29">
        <f>IF(Main!E74&lt;&gt;"",Main!E74+(0.000001*A65),"")</f>
      </c>
      <c r="C65" s="71">
        <f>IF(Main!B74&gt;0,Main!B74,"")</f>
      </c>
      <c r="D65" s="24">
        <f>IF(Main!J74&gt;0,Main!J74,"")</f>
      </c>
      <c r="E65" s="24">
        <f>IF(Main!K74&gt;0,Main!K74,"")</f>
      </c>
      <c r="F65" s="24">
        <f>IF(Main!N74&gt;0,Main!N74,"")</f>
      </c>
      <c r="G65" s="24">
        <f>IF(Main!O74&gt;0,Main!O74,"")</f>
      </c>
      <c r="H65" s="24">
        <f>IF(Main!R74&gt;0,Main!R74,"")</f>
      </c>
      <c r="I65" s="68">
        <f>IF(Main!S74&gt;0,Main!S74,"")</f>
      </c>
      <c r="J65" s="68">
        <f>IF(Main!W74&gt;0,Main!W74,"")</f>
      </c>
      <c r="K65" s="68">
        <f>IF(Main!X74&gt;0,Main!X74,"")</f>
      </c>
      <c r="L65" s="68">
        <f>IF(Main!AA74&gt;0,Main!AA74,"")</f>
      </c>
      <c r="M65" s="68">
        <f>IF(Main!AB74&gt;0,Main!AB74,"")</f>
      </c>
      <c r="N65" s="68">
        <f>IF(Main!AE74&gt;0,Main!AE74,"")</f>
      </c>
      <c r="O65" s="68">
        <f>IF(Main!AF74&gt;0,Main!AF74,"")</f>
      </c>
      <c r="P65" s="68">
        <f>IF(Main!AI74&gt;0,Main!AI74,"")</f>
      </c>
      <c r="Q65" s="68">
        <f>IF(Main!AJ74&gt;0,Main!AJ74,"")</f>
      </c>
      <c r="R65" s="68">
        <f>IF(Main!AM74&gt;0,Main!AM74,"")</f>
      </c>
      <c r="S65" s="68">
        <f>IF(Main!AN74&gt;0,Main!AN74,"")</f>
      </c>
      <c r="T65" s="68">
        <f>IF(Main!AQ74&gt;0,Main!AQ74,"")</f>
      </c>
      <c r="U65" s="68">
        <f>IF(Main!AR74&gt;0,Main!AR74,"")</f>
      </c>
      <c r="V65" s="68">
        <f>IF(Main!AU74&gt;0,Main!AU74,"")</f>
      </c>
      <c r="W65" s="68">
        <f>IF(Main!AV74&gt;0,Main!AV74,"")</f>
      </c>
      <c r="X65" s="68">
        <f>IF(Main!AY74&gt;0,Main!AY74,"")</f>
      </c>
      <c r="Y65" s="68">
        <f>IF(Main!AZ74&gt;0,Main!AZ74,"")</f>
      </c>
      <c r="Z65" s="68">
        <f>IF(Main!BC74&gt;0,Main!BC74,"")</f>
      </c>
      <c r="AA65" s="68">
        <f>IF(Main!BD74&gt;0,Main!BD74,"")</f>
      </c>
      <c r="AB65" s="68">
        <f>IF(Main!BG74&gt;0,Main!BG74,"")</f>
      </c>
      <c r="AC65" s="68">
        <f>IF(Main!BH74&gt;0,Main!BH74,"")</f>
      </c>
      <c r="AD65" s="68">
        <f>IF(Main!BK74&gt;0,Main!BK74,"")</f>
      </c>
      <c r="AE65" s="68">
        <f>IF(Main!BL74&gt;0,Main!BL74,"")</f>
      </c>
      <c r="AF65" s="68">
        <f>IF(Main!BO74&gt;0,Main!BO74,"")</f>
      </c>
      <c r="AG65" s="68">
        <f>IF(Main!BP74&gt;0,Main!BP74,"")</f>
      </c>
    </row>
    <row r="66" spans="1:33" ht="12.75" hidden="1">
      <c r="A66" s="42">
        <f t="shared" si="0"/>
        <v>63</v>
      </c>
      <c r="B66" s="29">
        <f>IF(Main!E75&lt;&gt;"",Main!E75+(0.000001*A66),"")</f>
      </c>
      <c r="C66" s="71">
        <f>IF(Main!B75&gt;0,Main!B75,"")</f>
      </c>
      <c r="D66" s="24">
        <f>IF(Main!J75&gt;0,Main!J75,"")</f>
      </c>
      <c r="E66" s="24">
        <f>IF(Main!K75&gt;0,Main!K75,"")</f>
      </c>
      <c r="F66" s="24">
        <f>IF(Main!N75&gt;0,Main!N75,"")</f>
      </c>
      <c r="G66" s="24">
        <f>IF(Main!O75&gt;0,Main!O75,"")</f>
      </c>
      <c r="H66" s="24">
        <f>IF(Main!R75&gt;0,Main!R75,"")</f>
      </c>
      <c r="I66" s="68">
        <f>IF(Main!S75&gt;0,Main!S75,"")</f>
      </c>
      <c r="J66" s="68">
        <f>IF(Main!W75&gt;0,Main!W75,"")</f>
      </c>
      <c r="K66" s="68">
        <f>IF(Main!X75&gt;0,Main!X75,"")</f>
      </c>
      <c r="L66" s="68">
        <f>IF(Main!AA75&gt;0,Main!AA75,"")</f>
      </c>
      <c r="M66" s="68">
        <f>IF(Main!AB75&gt;0,Main!AB75,"")</f>
      </c>
      <c r="N66" s="68">
        <f>IF(Main!AE75&gt;0,Main!AE75,"")</f>
      </c>
      <c r="O66" s="68">
        <f>IF(Main!AF75&gt;0,Main!AF75,"")</f>
      </c>
      <c r="P66" s="68">
        <f>IF(Main!AI75&gt;0,Main!AI75,"")</f>
      </c>
      <c r="Q66" s="68">
        <f>IF(Main!AJ75&gt;0,Main!AJ75,"")</f>
      </c>
      <c r="R66" s="68">
        <f>IF(Main!AM75&gt;0,Main!AM75,"")</f>
      </c>
      <c r="S66" s="68">
        <f>IF(Main!AN75&gt;0,Main!AN75,"")</f>
      </c>
      <c r="T66" s="68">
        <f>IF(Main!AQ75&gt;0,Main!AQ75,"")</f>
      </c>
      <c r="U66" s="68">
        <f>IF(Main!AR75&gt;0,Main!AR75,"")</f>
      </c>
      <c r="V66" s="68">
        <f>IF(Main!AU75&gt;0,Main!AU75,"")</f>
      </c>
      <c r="W66" s="68">
        <f>IF(Main!AV75&gt;0,Main!AV75,"")</f>
      </c>
      <c r="X66" s="68">
        <f>IF(Main!AY75&gt;0,Main!AY75,"")</f>
      </c>
      <c r="Y66" s="68">
        <f>IF(Main!AZ75&gt;0,Main!AZ75,"")</f>
      </c>
      <c r="Z66" s="68">
        <f>IF(Main!BC75&gt;0,Main!BC75,"")</f>
      </c>
      <c r="AA66" s="68">
        <f>IF(Main!BD75&gt;0,Main!BD75,"")</f>
      </c>
      <c r="AB66" s="68">
        <f>IF(Main!BG75&gt;0,Main!BG75,"")</f>
      </c>
      <c r="AC66" s="68">
        <f>IF(Main!BH75&gt;0,Main!BH75,"")</f>
      </c>
      <c r="AD66" s="68">
        <f>IF(Main!BK75&gt;0,Main!BK75,"")</f>
      </c>
      <c r="AE66" s="68">
        <f>IF(Main!BL75&gt;0,Main!BL75,"")</f>
      </c>
      <c r="AF66" s="68">
        <f>IF(Main!BO75&gt;0,Main!BO75,"")</f>
      </c>
      <c r="AG66" s="68">
        <f>IF(Main!BP75&gt;0,Main!BP75,"")</f>
      </c>
    </row>
    <row r="67" spans="1:33" ht="12.75" hidden="1">
      <c r="A67" s="42">
        <f t="shared" si="0"/>
        <v>64</v>
      </c>
      <c r="B67" s="29">
        <f>IF(Main!E76&lt;&gt;"",Main!E76+(0.000001*A67),"")</f>
      </c>
      <c r="C67" s="71">
        <f>IF(Main!B76&gt;0,Main!B76,"")</f>
      </c>
      <c r="D67" s="24">
        <f>IF(Main!J76&gt;0,Main!J76,"")</f>
      </c>
      <c r="E67" s="24">
        <f>IF(Main!K76&gt;0,Main!K76,"")</f>
      </c>
      <c r="F67" s="24">
        <f>IF(Main!N76&gt;0,Main!N76,"")</f>
      </c>
      <c r="G67" s="24">
        <f>IF(Main!O76&gt;0,Main!O76,"")</f>
      </c>
      <c r="H67" s="24">
        <f>IF(Main!R76&gt;0,Main!R76,"")</f>
      </c>
      <c r="I67" s="68">
        <f>IF(Main!S76&gt;0,Main!S76,"")</f>
      </c>
      <c r="J67" s="68">
        <f>IF(Main!W76&gt;0,Main!W76,"")</f>
      </c>
      <c r="K67" s="68">
        <f>IF(Main!X76&gt;0,Main!X76,"")</f>
      </c>
      <c r="L67" s="68">
        <f>IF(Main!AA76&gt;0,Main!AA76,"")</f>
      </c>
      <c r="M67" s="68">
        <f>IF(Main!AB76&gt;0,Main!AB76,"")</f>
      </c>
      <c r="N67" s="68">
        <f>IF(Main!AE76&gt;0,Main!AE76,"")</f>
      </c>
      <c r="O67" s="68">
        <f>IF(Main!AF76&gt;0,Main!AF76,"")</f>
      </c>
      <c r="P67" s="68">
        <f>IF(Main!AI76&gt;0,Main!AI76,"")</f>
      </c>
      <c r="Q67" s="68">
        <f>IF(Main!AJ76&gt;0,Main!AJ76,"")</f>
      </c>
      <c r="R67" s="68">
        <f>IF(Main!AM76&gt;0,Main!AM76,"")</f>
      </c>
      <c r="S67" s="68">
        <f>IF(Main!AN76&gt;0,Main!AN76,"")</f>
      </c>
      <c r="T67" s="68">
        <f>IF(Main!AQ76&gt;0,Main!AQ76,"")</f>
      </c>
      <c r="U67" s="68">
        <f>IF(Main!AR76&gt;0,Main!AR76,"")</f>
      </c>
      <c r="V67" s="68">
        <f>IF(Main!AU76&gt;0,Main!AU76,"")</f>
      </c>
      <c r="W67" s="68">
        <f>IF(Main!AV76&gt;0,Main!AV76,"")</f>
      </c>
      <c r="X67" s="68">
        <f>IF(Main!AY76&gt;0,Main!AY76,"")</f>
      </c>
      <c r="Y67" s="68">
        <f>IF(Main!AZ76&gt;0,Main!AZ76,"")</f>
      </c>
      <c r="Z67" s="68">
        <f>IF(Main!BC76&gt;0,Main!BC76,"")</f>
      </c>
      <c r="AA67" s="68">
        <f>IF(Main!BD76&gt;0,Main!BD76,"")</f>
      </c>
      <c r="AB67" s="68">
        <f>IF(Main!BG76&gt;0,Main!BG76,"")</f>
      </c>
      <c r="AC67" s="68">
        <f>IF(Main!BH76&gt;0,Main!BH76,"")</f>
      </c>
      <c r="AD67" s="68">
        <f>IF(Main!BK76&gt;0,Main!BK76,"")</f>
      </c>
      <c r="AE67" s="68">
        <f>IF(Main!BL76&gt;0,Main!BL76,"")</f>
      </c>
      <c r="AF67" s="68">
        <f>IF(Main!BO76&gt;0,Main!BO76,"")</f>
      </c>
      <c r="AG67" s="68">
        <f>IF(Main!BP76&gt;0,Main!BP76,"")</f>
      </c>
    </row>
    <row r="68" spans="1:33" ht="12.75" hidden="1">
      <c r="A68" s="42">
        <f t="shared" si="0"/>
        <v>65</v>
      </c>
      <c r="B68" s="29">
        <f>IF(Main!E77&lt;&gt;"",Main!E77+(0.000001*A68),"")</f>
      </c>
      <c r="C68" s="71">
        <f>IF(Main!B77&gt;0,Main!B77,"")</f>
      </c>
      <c r="D68" s="24">
        <f>IF(Main!J77&gt;0,Main!J77,"")</f>
      </c>
      <c r="E68" s="24">
        <f>IF(Main!K77&gt;0,Main!K77,"")</f>
      </c>
      <c r="F68" s="24">
        <f>IF(Main!N77&gt;0,Main!N77,"")</f>
      </c>
      <c r="G68" s="24">
        <f>IF(Main!O77&gt;0,Main!O77,"")</f>
      </c>
      <c r="H68" s="24">
        <f>IF(Main!R77&gt;0,Main!R77,"")</f>
      </c>
      <c r="I68" s="68">
        <f>IF(Main!S77&gt;0,Main!S77,"")</f>
      </c>
      <c r="J68" s="68">
        <f>IF(Main!W77&gt;0,Main!W77,"")</f>
      </c>
      <c r="K68" s="68">
        <f>IF(Main!X77&gt;0,Main!X77,"")</f>
      </c>
      <c r="L68" s="68">
        <f>IF(Main!AA77&gt;0,Main!AA77,"")</f>
      </c>
      <c r="M68" s="68">
        <f>IF(Main!AB77&gt;0,Main!AB77,"")</f>
      </c>
      <c r="N68" s="68">
        <f>IF(Main!AE77&gt;0,Main!AE77,"")</f>
      </c>
      <c r="O68" s="68">
        <f>IF(Main!AF77&gt;0,Main!AF77,"")</f>
      </c>
      <c r="P68" s="68">
        <f>IF(Main!AI77&gt;0,Main!AI77,"")</f>
      </c>
      <c r="Q68" s="68">
        <f>IF(Main!AJ77&gt;0,Main!AJ77,"")</f>
      </c>
      <c r="R68" s="68">
        <f>IF(Main!AM77&gt;0,Main!AM77,"")</f>
      </c>
      <c r="S68" s="68">
        <f>IF(Main!AN77&gt;0,Main!AN77,"")</f>
      </c>
      <c r="T68" s="68">
        <f>IF(Main!AQ77&gt;0,Main!AQ77,"")</f>
      </c>
      <c r="U68" s="68">
        <f>IF(Main!AR77&gt;0,Main!AR77,"")</f>
      </c>
      <c r="V68" s="68">
        <f>IF(Main!AU77&gt;0,Main!AU77,"")</f>
      </c>
      <c r="W68" s="68">
        <f>IF(Main!AV77&gt;0,Main!AV77,"")</f>
      </c>
      <c r="X68" s="68">
        <f>IF(Main!AY77&gt;0,Main!AY77,"")</f>
      </c>
      <c r="Y68" s="68">
        <f>IF(Main!AZ77&gt;0,Main!AZ77,"")</f>
      </c>
      <c r="Z68" s="68">
        <f>IF(Main!BC77&gt;0,Main!BC77,"")</f>
      </c>
      <c r="AA68" s="68">
        <f>IF(Main!BD77&gt;0,Main!BD77,"")</f>
      </c>
      <c r="AB68" s="68">
        <f>IF(Main!BG77&gt;0,Main!BG77,"")</f>
      </c>
      <c r="AC68" s="68">
        <f>IF(Main!BH77&gt;0,Main!BH77,"")</f>
      </c>
      <c r="AD68" s="68">
        <f>IF(Main!BK77&gt;0,Main!BK77,"")</f>
      </c>
      <c r="AE68" s="68">
        <f>IF(Main!BL77&gt;0,Main!BL77,"")</f>
      </c>
      <c r="AF68" s="68">
        <f>IF(Main!BO77&gt;0,Main!BO77,"")</f>
      </c>
      <c r="AG68" s="68">
        <f>IF(Main!BP77&gt;0,Main!BP77,"")</f>
      </c>
    </row>
    <row r="69" spans="1:33" ht="12.75" hidden="1">
      <c r="A69" s="42">
        <f t="shared" si="0"/>
        <v>66</v>
      </c>
      <c r="B69" s="29">
        <f>IF(Main!E78&lt;&gt;"",Main!E78+(0.000001*A69),"")</f>
      </c>
      <c r="C69" s="71">
        <f>IF(Main!B78&gt;0,Main!B78,"")</f>
      </c>
      <c r="D69" s="24">
        <f>IF(Main!J78&gt;0,Main!J78,"")</f>
      </c>
      <c r="E69" s="24">
        <f>IF(Main!K78&gt;0,Main!K78,"")</f>
      </c>
      <c r="F69" s="24">
        <f>IF(Main!N78&gt;0,Main!N78,"")</f>
      </c>
      <c r="G69" s="24">
        <f>IF(Main!O78&gt;0,Main!O78,"")</f>
      </c>
      <c r="H69" s="24">
        <f>IF(Main!R78&gt;0,Main!R78,"")</f>
      </c>
      <c r="I69" s="68">
        <f>IF(Main!S78&gt;0,Main!S78,"")</f>
      </c>
      <c r="J69" s="68">
        <f>IF(Main!W78&gt;0,Main!W78,"")</f>
      </c>
      <c r="K69" s="68">
        <f>IF(Main!X78&gt;0,Main!X78,"")</f>
      </c>
      <c r="L69" s="68">
        <f>IF(Main!AA78&gt;0,Main!AA78,"")</f>
      </c>
      <c r="M69" s="68">
        <f>IF(Main!AB78&gt;0,Main!AB78,"")</f>
      </c>
      <c r="N69" s="68">
        <f>IF(Main!AE78&gt;0,Main!AE78,"")</f>
      </c>
      <c r="O69" s="68">
        <f>IF(Main!AF78&gt;0,Main!AF78,"")</f>
      </c>
      <c r="P69" s="68">
        <f>IF(Main!AI78&gt;0,Main!AI78,"")</f>
      </c>
      <c r="Q69" s="68">
        <f>IF(Main!AJ78&gt;0,Main!AJ78,"")</f>
      </c>
      <c r="R69" s="68">
        <f>IF(Main!AM78&gt;0,Main!AM78,"")</f>
      </c>
      <c r="S69" s="68">
        <f>IF(Main!AN78&gt;0,Main!AN78,"")</f>
      </c>
      <c r="T69" s="68">
        <f>IF(Main!AQ78&gt;0,Main!AQ78,"")</f>
      </c>
      <c r="U69" s="68">
        <f>IF(Main!AR78&gt;0,Main!AR78,"")</f>
      </c>
      <c r="V69" s="68">
        <f>IF(Main!AU78&gt;0,Main!AU78,"")</f>
      </c>
      <c r="W69" s="68">
        <f>IF(Main!AV78&gt;0,Main!AV78,"")</f>
      </c>
      <c r="X69" s="68">
        <f>IF(Main!AY78&gt;0,Main!AY78,"")</f>
      </c>
      <c r="Y69" s="68">
        <f>IF(Main!AZ78&gt;0,Main!AZ78,"")</f>
      </c>
      <c r="Z69" s="68">
        <f>IF(Main!BC78&gt;0,Main!BC78,"")</f>
      </c>
      <c r="AA69" s="68">
        <f>IF(Main!BD78&gt;0,Main!BD78,"")</f>
      </c>
      <c r="AB69" s="68">
        <f>IF(Main!BG78&gt;0,Main!BG78,"")</f>
      </c>
      <c r="AC69" s="68">
        <f>IF(Main!BH78&gt;0,Main!BH78,"")</f>
      </c>
      <c r="AD69" s="68">
        <f>IF(Main!BK78&gt;0,Main!BK78,"")</f>
      </c>
      <c r="AE69" s="68">
        <f>IF(Main!BL78&gt;0,Main!BL78,"")</f>
      </c>
      <c r="AF69" s="68">
        <f>IF(Main!BO78&gt;0,Main!BO78,"")</f>
      </c>
      <c r="AG69" s="68">
        <f>IF(Main!BP78&gt;0,Main!BP78,"")</f>
      </c>
    </row>
    <row r="70" spans="1:33" ht="12.75" hidden="1">
      <c r="A70" s="42">
        <f aca="true" t="shared" si="1" ref="A70:A78">A69+1</f>
        <v>67</v>
      </c>
      <c r="B70" s="29">
        <f>IF(Main!E79&lt;&gt;"",Main!E79+(0.000001*A70),"")</f>
      </c>
      <c r="C70" s="71">
        <f>IF(Main!B79&gt;0,Main!B79,"")</f>
      </c>
      <c r="D70" s="24">
        <f>IF(Main!J79&gt;0,Main!J79,"")</f>
      </c>
      <c r="E70" s="24">
        <f>IF(Main!K79&gt;0,Main!K79,"")</f>
      </c>
      <c r="F70" s="24">
        <f>IF(Main!N79&gt;0,Main!N79,"")</f>
      </c>
      <c r="G70" s="24">
        <f>IF(Main!O79&gt;0,Main!O79,"")</f>
      </c>
      <c r="H70" s="24">
        <f>IF(Main!R79&gt;0,Main!R79,"")</f>
      </c>
      <c r="I70" s="68">
        <f>IF(Main!S79&gt;0,Main!S79,"")</f>
      </c>
      <c r="J70" s="68">
        <f>IF(Main!W79&gt;0,Main!W79,"")</f>
      </c>
      <c r="K70" s="68">
        <f>IF(Main!X79&gt;0,Main!X79,"")</f>
      </c>
      <c r="L70" s="68">
        <f>IF(Main!AA79&gt;0,Main!AA79,"")</f>
      </c>
      <c r="M70" s="68">
        <f>IF(Main!AB79&gt;0,Main!AB79,"")</f>
      </c>
      <c r="N70" s="68">
        <f>IF(Main!AE79&gt;0,Main!AE79,"")</f>
      </c>
      <c r="O70" s="68">
        <f>IF(Main!AF79&gt;0,Main!AF79,"")</f>
      </c>
      <c r="P70" s="68">
        <f>IF(Main!AI79&gt;0,Main!AI79,"")</f>
      </c>
      <c r="Q70" s="68">
        <f>IF(Main!AJ79&gt;0,Main!AJ79,"")</f>
      </c>
      <c r="R70" s="68">
        <f>IF(Main!AM79&gt;0,Main!AM79,"")</f>
      </c>
      <c r="S70" s="68">
        <f>IF(Main!AN79&gt;0,Main!AN79,"")</f>
      </c>
      <c r="T70" s="68">
        <f>IF(Main!AQ79&gt;0,Main!AQ79,"")</f>
      </c>
      <c r="U70" s="68">
        <f>IF(Main!AR79&gt;0,Main!AR79,"")</f>
      </c>
      <c r="V70" s="68">
        <f>IF(Main!AU79&gt;0,Main!AU79,"")</f>
      </c>
      <c r="W70" s="68">
        <f>IF(Main!AV79&gt;0,Main!AV79,"")</f>
      </c>
      <c r="X70" s="68">
        <f>IF(Main!AY79&gt;0,Main!AY79,"")</f>
      </c>
      <c r="Y70" s="68">
        <f>IF(Main!AZ79&gt;0,Main!AZ79,"")</f>
      </c>
      <c r="Z70" s="68">
        <f>IF(Main!BC79&gt;0,Main!BC79,"")</f>
      </c>
      <c r="AA70" s="68">
        <f>IF(Main!BD79&gt;0,Main!BD79,"")</f>
      </c>
      <c r="AB70" s="68">
        <f>IF(Main!BG79&gt;0,Main!BG79,"")</f>
      </c>
      <c r="AC70" s="68">
        <f>IF(Main!BH79&gt;0,Main!BH79,"")</f>
      </c>
      <c r="AD70" s="68">
        <f>IF(Main!BK79&gt;0,Main!BK79,"")</f>
      </c>
      <c r="AE70" s="68">
        <f>IF(Main!BL79&gt;0,Main!BL79,"")</f>
      </c>
      <c r="AF70" s="68">
        <f>IF(Main!BO79&gt;0,Main!BO79,"")</f>
      </c>
      <c r="AG70" s="68">
        <f>IF(Main!BP79&gt;0,Main!BP79,"")</f>
      </c>
    </row>
    <row r="71" spans="1:33" ht="12.75" hidden="1">
      <c r="A71" s="42">
        <f t="shared" si="1"/>
        <v>68</v>
      </c>
      <c r="B71" s="29">
        <f>IF(Main!E80&lt;&gt;"",Main!E80+(0.000001*A71),"")</f>
      </c>
      <c r="C71" s="71">
        <f>IF(Main!B80&gt;0,Main!B80,"")</f>
      </c>
      <c r="D71" s="24">
        <f>IF(Main!J80&gt;0,Main!J80,"")</f>
      </c>
      <c r="E71" s="24">
        <f>IF(Main!K80&gt;0,Main!K80,"")</f>
      </c>
      <c r="F71" s="24">
        <f>IF(Main!N80&gt;0,Main!N80,"")</f>
      </c>
      <c r="G71" s="24">
        <f>IF(Main!O80&gt;0,Main!O80,"")</f>
      </c>
      <c r="H71" s="24">
        <f>IF(Main!R80&gt;0,Main!R80,"")</f>
      </c>
      <c r="I71" s="68">
        <f>IF(Main!S80&gt;0,Main!S80,"")</f>
      </c>
      <c r="J71" s="68">
        <f>IF(Main!W80&gt;0,Main!W80,"")</f>
      </c>
      <c r="K71" s="68">
        <f>IF(Main!X80&gt;0,Main!X80,"")</f>
      </c>
      <c r="L71" s="68">
        <f>IF(Main!AA80&gt;0,Main!AA80,"")</f>
      </c>
      <c r="M71" s="68">
        <f>IF(Main!AB80&gt;0,Main!AB80,"")</f>
      </c>
      <c r="N71" s="68">
        <f>IF(Main!AE80&gt;0,Main!AE80,"")</f>
      </c>
      <c r="O71" s="68">
        <f>IF(Main!AF80&gt;0,Main!AF80,"")</f>
      </c>
      <c r="P71" s="68">
        <f>IF(Main!AI80&gt;0,Main!AI80,"")</f>
      </c>
      <c r="Q71" s="68">
        <f>IF(Main!AJ80&gt;0,Main!AJ80,"")</f>
      </c>
      <c r="R71" s="68">
        <f>IF(Main!AM80&gt;0,Main!AM80,"")</f>
      </c>
      <c r="S71" s="68">
        <f>IF(Main!AN80&gt;0,Main!AN80,"")</f>
      </c>
      <c r="T71" s="68">
        <f>IF(Main!AQ80&gt;0,Main!AQ80,"")</f>
      </c>
      <c r="U71" s="68">
        <f>IF(Main!AR80&gt;0,Main!AR80,"")</f>
      </c>
      <c r="V71" s="68">
        <f>IF(Main!AU80&gt;0,Main!AU80,"")</f>
      </c>
      <c r="W71" s="68">
        <f>IF(Main!AV80&gt;0,Main!AV80,"")</f>
      </c>
      <c r="X71" s="68">
        <f>IF(Main!AY80&gt;0,Main!AY80,"")</f>
      </c>
      <c r="Y71" s="68">
        <f>IF(Main!AZ80&gt;0,Main!AZ80,"")</f>
      </c>
      <c r="Z71" s="68">
        <f>IF(Main!BC80&gt;0,Main!BC80,"")</f>
      </c>
      <c r="AA71" s="68">
        <f>IF(Main!BD80&gt;0,Main!BD80,"")</f>
      </c>
      <c r="AB71" s="68">
        <f>IF(Main!BG80&gt;0,Main!BG80,"")</f>
      </c>
      <c r="AC71" s="68">
        <f>IF(Main!BH80&gt;0,Main!BH80,"")</f>
      </c>
      <c r="AD71" s="68">
        <f>IF(Main!BK80&gt;0,Main!BK80,"")</f>
      </c>
      <c r="AE71" s="68">
        <f>IF(Main!BL80&gt;0,Main!BL80,"")</f>
      </c>
      <c r="AF71" s="68">
        <f>IF(Main!BO80&gt;0,Main!BO80,"")</f>
      </c>
      <c r="AG71" s="68">
        <f>IF(Main!BP80&gt;0,Main!BP80,"")</f>
      </c>
    </row>
    <row r="72" spans="1:33" ht="12.75" hidden="1">
      <c r="A72" s="42">
        <f t="shared" si="1"/>
        <v>69</v>
      </c>
      <c r="B72" s="29">
        <f>IF(Main!E81&lt;&gt;"",Main!E81+(0.000001*A72),"")</f>
      </c>
      <c r="C72" s="71">
        <f>IF(Main!B81&gt;0,Main!B81,"")</f>
      </c>
      <c r="D72" s="24">
        <f>IF(Main!J81&gt;0,Main!J81,"")</f>
      </c>
      <c r="E72" s="24">
        <f>IF(Main!K81&gt;0,Main!K81,"")</f>
      </c>
      <c r="F72" s="24">
        <f>IF(Main!N81&gt;0,Main!N81,"")</f>
      </c>
      <c r="G72" s="24">
        <f>IF(Main!O81&gt;0,Main!O81,"")</f>
      </c>
      <c r="H72" s="24">
        <f>IF(Main!R81&gt;0,Main!R81,"")</f>
      </c>
      <c r="I72" s="68">
        <f>IF(Main!S81&gt;0,Main!S81,"")</f>
      </c>
      <c r="J72" s="68">
        <f>IF(Main!W81&gt;0,Main!W81,"")</f>
      </c>
      <c r="K72" s="68">
        <f>IF(Main!X81&gt;0,Main!X81,"")</f>
      </c>
      <c r="L72" s="68">
        <f>IF(Main!AA81&gt;0,Main!AA81,"")</f>
      </c>
      <c r="M72" s="68">
        <f>IF(Main!AB81&gt;0,Main!AB81,"")</f>
      </c>
      <c r="N72" s="68">
        <f>IF(Main!AE81&gt;0,Main!AE81,"")</f>
      </c>
      <c r="O72" s="68">
        <f>IF(Main!AF81&gt;0,Main!AF81,"")</f>
      </c>
      <c r="P72" s="68">
        <f>IF(Main!AI81&gt;0,Main!AI81,"")</f>
      </c>
      <c r="Q72" s="68">
        <f>IF(Main!AJ81&gt;0,Main!AJ81,"")</f>
      </c>
      <c r="R72" s="68">
        <f>IF(Main!AM81&gt;0,Main!AM81,"")</f>
      </c>
      <c r="S72" s="68">
        <f>IF(Main!AN81&gt;0,Main!AN81,"")</f>
      </c>
      <c r="T72" s="68">
        <f>IF(Main!AQ81&gt;0,Main!AQ81,"")</f>
      </c>
      <c r="U72" s="68">
        <f>IF(Main!AR81&gt;0,Main!AR81,"")</f>
      </c>
      <c r="V72" s="68">
        <f>IF(Main!AU81&gt;0,Main!AU81,"")</f>
      </c>
      <c r="W72" s="68">
        <f>IF(Main!AV81&gt;0,Main!AV81,"")</f>
      </c>
      <c r="X72" s="68">
        <f>IF(Main!AY81&gt;0,Main!AY81,"")</f>
      </c>
      <c r="Y72" s="68">
        <f>IF(Main!AZ81&gt;0,Main!AZ81,"")</f>
      </c>
      <c r="Z72" s="68">
        <f>IF(Main!BC81&gt;0,Main!BC81,"")</f>
      </c>
      <c r="AA72" s="68">
        <f>IF(Main!BD81&gt;0,Main!BD81,"")</f>
      </c>
      <c r="AB72" s="68">
        <f>IF(Main!BG81&gt;0,Main!BG81,"")</f>
      </c>
      <c r="AC72" s="68">
        <f>IF(Main!BH81&gt;0,Main!BH81,"")</f>
      </c>
      <c r="AD72" s="68">
        <f>IF(Main!BK81&gt;0,Main!BK81,"")</f>
      </c>
      <c r="AE72" s="68">
        <f>IF(Main!BL81&gt;0,Main!BL81,"")</f>
      </c>
      <c r="AF72" s="68">
        <f>IF(Main!BO81&gt;0,Main!BO81,"")</f>
      </c>
      <c r="AG72" s="68">
        <f>IF(Main!BP81&gt;0,Main!BP81,"")</f>
      </c>
    </row>
    <row r="73" spans="1:33" ht="12.75" hidden="1">
      <c r="A73" s="42">
        <f t="shared" si="1"/>
        <v>70</v>
      </c>
      <c r="B73" s="29">
        <f>IF(Main!E82&lt;&gt;"",Main!E82+(0.000001*A73),"")</f>
      </c>
      <c r="C73" s="71">
        <f>IF(Main!B82&gt;0,Main!B82,"")</f>
      </c>
      <c r="D73" s="24">
        <f>IF(Main!J82&gt;0,Main!J82,"")</f>
      </c>
      <c r="E73" s="24">
        <f>IF(Main!K82&gt;0,Main!K82,"")</f>
      </c>
      <c r="F73" s="24">
        <f>IF(Main!N82&gt;0,Main!N82,"")</f>
      </c>
      <c r="G73" s="24">
        <f>IF(Main!O82&gt;0,Main!O82,"")</f>
      </c>
      <c r="H73" s="24">
        <f>IF(Main!R82&gt;0,Main!R82,"")</f>
      </c>
      <c r="I73" s="68">
        <f>IF(Main!S82&gt;0,Main!S82,"")</f>
      </c>
      <c r="J73" s="68">
        <f>IF(Main!W82&gt;0,Main!W82,"")</f>
      </c>
      <c r="K73" s="68">
        <f>IF(Main!X82&gt;0,Main!X82,"")</f>
      </c>
      <c r="L73" s="68">
        <f>IF(Main!AA82&gt;0,Main!AA82,"")</f>
      </c>
      <c r="M73" s="68">
        <f>IF(Main!AB82&gt;0,Main!AB82,"")</f>
      </c>
      <c r="N73" s="68">
        <f>IF(Main!AE82&gt;0,Main!AE82,"")</f>
      </c>
      <c r="O73" s="68">
        <f>IF(Main!AF82&gt;0,Main!AF82,"")</f>
      </c>
      <c r="P73" s="68">
        <f>IF(Main!AI82&gt;0,Main!AI82,"")</f>
      </c>
      <c r="Q73" s="68">
        <f>IF(Main!AJ82&gt;0,Main!AJ82,"")</f>
      </c>
      <c r="R73" s="68">
        <f>IF(Main!AM82&gt;0,Main!AM82,"")</f>
      </c>
      <c r="S73" s="68">
        <f>IF(Main!AN82&gt;0,Main!AN82,"")</f>
      </c>
      <c r="T73" s="68">
        <f>IF(Main!AQ82&gt;0,Main!AQ82,"")</f>
      </c>
      <c r="U73" s="68">
        <f>IF(Main!AR82&gt;0,Main!AR82,"")</f>
      </c>
      <c r="V73" s="68">
        <f>IF(Main!AU82&gt;0,Main!AU82,"")</f>
      </c>
      <c r="W73" s="68">
        <f>IF(Main!AV82&gt;0,Main!AV82,"")</f>
      </c>
      <c r="X73" s="68">
        <f>IF(Main!AY82&gt;0,Main!AY82,"")</f>
      </c>
      <c r="Y73" s="68">
        <f>IF(Main!AZ82&gt;0,Main!AZ82,"")</f>
      </c>
      <c r="Z73" s="68">
        <f>IF(Main!BC82&gt;0,Main!BC82,"")</f>
      </c>
      <c r="AA73" s="68">
        <f>IF(Main!BD82&gt;0,Main!BD82,"")</f>
      </c>
      <c r="AB73" s="68">
        <f>IF(Main!BG82&gt;0,Main!BG82,"")</f>
      </c>
      <c r="AC73" s="68">
        <f>IF(Main!BH82&gt;0,Main!BH82,"")</f>
      </c>
      <c r="AD73" s="68">
        <f>IF(Main!BK82&gt;0,Main!BK82,"")</f>
      </c>
      <c r="AE73" s="68">
        <f>IF(Main!BL82&gt;0,Main!BL82,"")</f>
      </c>
      <c r="AF73" s="68">
        <f>IF(Main!BO82&gt;0,Main!BO82,"")</f>
      </c>
      <c r="AG73" s="68">
        <f>IF(Main!BP82&gt;0,Main!BP82,"")</f>
      </c>
    </row>
    <row r="74" spans="1:33" ht="12.75" hidden="1">
      <c r="A74" s="42">
        <f t="shared" si="1"/>
        <v>71</v>
      </c>
      <c r="B74" s="29">
        <f>IF(Main!E83&lt;&gt;"",Main!E83+(0.000001*A74),"")</f>
      </c>
      <c r="C74" s="71">
        <f>IF(Main!B83&gt;0,Main!B83,"")</f>
      </c>
      <c r="D74" s="24">
        <f>IF(Main!J83&gt;0,Main!J83,"")</f>
      </c>
      <c r="E74" s="24">
        <f>IF(Main!K83&gt;0,Main!K83,"")</f>
      </c>
      <c r="F74" s="24">
        <f>IF(Main!N83&gt;0,Main!N83,"")</f>
      </c>
      <c r="G74" s="24">
        <f>IF(Main!O83&gt;0,Main!O83,"")</f>
      </c>
      <c r="H74" s="24">
        <f>IF(Main!R83&gt;0,Main!R83,"")</f>
      </c>
      <c r="I74" s="68">
        <f>IF(Main!S83&gt;0,Main!S83,"")</f>
      </c>
      <c r="J74" s="68">
        <f>IF(Main!W83&gt;0,Main!W83,"")</f>
      </c>
      <c r="K74" s="68">
        <f>IF(Main!X83&gt;0,Main!X83,"")</f>
      </c>
      <c r="L74" s="68">
        <f>IF(Main!AA83&gt;0,Main!AA83,"")</f>
      </c>
      <c r="M74" s="68">
        <f>IF(Main!AB83&gt;0,Main!AB83,"")</f>
      </c>
      <c r="N74" s="68">
        <f>IF(Main!AE83&gt;0,Main!AE83,"")</f>
      </c>
      <c r="O74" s="68">
        <f>IF(Main!AF83&gt;0,Main!AF83,"")</f>
      </c>
      <c r="P74" s="68">
        <f>IF(Main!AI83&gt;0,Main!AI83,"")</f>
      </c>
      <c r="Q74" s="68">
        <f>IF(Main!AJ83&gt;0,Main!AJ83,"")</f>
      </c>
      <c r="R74" s="68">
        <f>IF(Main!AM83&gt;0,Main!AM83,"")</f>
      </c>
      <c r="S74" s="68">
        <f>IF(Main!AN83&gt;0,Main!AN83,"")</f>
      </c>
      <c r="T74" s="68">
        <f>IF(Main!AQ83&gt;0,Main!AQ83,"")</f>
      </c>
      <c r="U74" s="68">
        <f>IF(Main!AR83&gt;0,Main!AR83,"")</f>
      </c>
      <c r="V74" s="68">
        <f>IF(Main!AU83&gt;0,Main!AU83,"")</f>
      </c>
      <c r="W74" s="68">
        <f>IF(Main!AV83&gt;0,Main!AV83,"")</f>
      </c>
      <c r="X74" s="68">
        <f>IF(Main!AY83&gt;0,Main!AY83,"")</f>
      </c>
      <c r="Y74" s="68">
        <f>IF(Main!AZ83&gt;0,Main!AZ83,"")</f>
      </c>
      <c r="Z74" s="68">
        <f>IF(Main!BC83&gt;0,Main!BC83,"")</f>
      </c>
      <c r="AA74" s="68">
        <f>IF(Main!BD83&gt;0,Main!BD83,"")</f>
      </c>
      <c r="AB74" s="68">
        <f>IF(Main!BG83&gt;0,Main!BG83,"")</f>
      </c>
      <c r="AC74" s="68">
        <f>IF(Main!BH83&gt;0,Main!BH83,"")</f>
      </c>
      <c r="AD74" s="68">
        <f>IF(Main!BK83&gt;0,Main!BK83,"")</f>
      </c>
      <c r="AE74" s="68">
        <f>IF(Main!BL83&gt;0,Main!BL83,"")</f>
      </c>
      <c r="AF74" s="68">
        <f>IF(Main!BO83&gt;0,Main!BO83,"")</f>
      </c>
      <c r="AG74" s="68">
        <f>IF(Main!BP83&gt;0,Main!BP83,"")</f>
      </c>
    </row>
    <row r="75" spans="1:33" ht="12.75" hidden="1">
      <c r="A75" s="42">
        <f t="shared" si="1"/>
        <v>72</v>
      </c>
      <c r="B75" s="29">
        <f>IF(Main!E84&lt;&gt;"",Main!E84+(0.000001*A75),"")</f>
      </c>
      <c r="C75" s="71">
        <f>IF(Main!B84&gt;0,Main!B84,"")</f>
      </c>
      <c r="D75" s="24">
        <f>IF(Main!J84&gt;0,Main!J84,"")</f>
      </c>
      <c r="E75" s="24">
        <f>IF(Main!K84&gt;0,Main!K84,"")</f>
      </c>
      <c r="F75" s="24">
        <f>IF(Main!N84&gt;0,Main!N84,"")</f>
      </c>
      <c r="G75" s="24">
        <f>IF(Main!O84&gt;0,Main!O84,"")</f>
      </c>
      <c r="H75" s="24">
        <f>IF(Main!R84&gt;0,Main!R84,"")</f>
      </c>
      <c r="I75" s="68">
        <f>IF(Main!S84&gt;0,Main!S84,"")</f>
      </c>
      <c r="J75" s="68">
        <f>IF(Main!W84&gt;0,Main!W84,"")</f>
      </c>
      <c r="K75" s="68">
        <f>IF(Main!X84&gt;0,Main!X84,"")</f>
      </c>
      <c r="L75" s="68">
        <f>IF(Main!AA84&gt;0,Main!AA84,"")</f>
      </c>
      <c r="M75" s="68">
        <f>IF(Main!AB84&gt;0,Main!AB84,"")</f>
      </c>
      <c r="N75" s="68">
        <f>IF(Main!AE84&gt;0,Main!AE84,"")</f>
      </c>
      <c r="O75" s="68">
        <f>IF(Main!AF84&gt;0,Main!AF84,"")</f>
      </c>
      <c r="P75" s="68">
        <f>IF(Main!AI84&gt;0,Main!AI84,"")</f>
      </c>
      <c r="Q75" s="68">
        <f>IF(Main!AJ84&gt;0,Main!AJ84,"")</f>
      </c>
      <c r="R75" s="68">
        <f>IF(Main!AM84&gt;0,Main!AM84,"")</f>
      </c>
      <c r="S75" s="68">
        <f>IF(Main!AN84&gt;0,Main!AN84,"")</f>
      </c>
      <c r="T75" s="68">
        <f>IF(Main!AQ84&gt;0,Main!AQ84,"")</f>
      </c>
      <c r="U75" s="68">
        <f>IF(Main!AR84&gt;0,Main!AR84,"")</f>
      </c>
      <c r="V75" s="68">
        <f>IF(Main!AU84&gt;0,Main!AU84,"")</f>
      </c>
      <c r="W75" s="68">
        <f>IF(Main!AV84&gt;0,Main!AV84,"")</f>
      </c>
      <c r="X75" s="68">
        <f>IF(Main!AY84&gt;0,Main!AY84,"")</f>
      </c>
      <c r="Y75" s="68">
        <f>IF(Main!AZ84&gt;0,Main!AZ84,"")</f>
      </c>
      <c r="Z75" s="68">
        <f>IF(Main!BC84&gt;0,Main!BC84,"")</f>
      </c>
      <c r="AA75" s="68">
        <f>IF(Main!BD84&gt;0,Main!BD84,"")</f>
      </c>
      <c r="AB75" s="68">
        <f>IF(Main!BG84&gt;0,Main!BG84,"")</f>
      </c>
      <c r="AC75" s="68">
        <f>IF(Main!BH84&gt;0,Main!BH84,"")</f>
      </c>
      <c r="AD75" s="68">
        <f>IF(Main!BK84&gt;0,Main!BK84,"")</f>
      </c>
      <c r="AE75" s="68">
        <f>IF(Main!BL84&gt;0,Main!BL84,"")</f>
      </c>
      <c r="AF75" s="68">
        <f>IF(Main!BO84&gt;0,Main!BO84,"")</f>
      </c>
      <c r="AG75" s="68">
        <f>IF(Main!BP84&gt;0,Main!BP84,"")</f>
      </c>
    </row>
    <row r="76" spans="1:33" ht="12.75" hidden="1">
      <c r="A76" s="42">
        <f t="shared" si="1"/>
        <v>73</v>
      </c>
      <c r="B76" s="29">
        <f>IF(Main!E85&lt;&gt;"",Main!E85+(0.000001*A76),"")</f>
      </c>
      <c r="C76" s="71">
        <f>IF(Main!B85&gt;0,Main!B85,"")</f>
      </c>
      <c r="D76" s="24">
        <f>IF(Main!J85&gt;0,Main!J85,"")</f>
      </c>
      <c r="E76" s="24">
        <f>IF(Main!K85&gt;0,Main!K85,"")</f>
      </c>
      <c r="F76" s="24">
        <f>IF(Main!N85&gt;0,Main!N85,"")</f>
      </c>
      <c r="G76" s="24">
        <f>IF(Main!O85&gt;0,Main!O85,"")</f>
      </c>
      <c r="H76" s="24">
        <f>IF(Main!R85&gt;0,Main!R85,"")</f>
      </c>
      <c r="I76" s="68">
        <f>IF(Main!S85&gt;0,Main!S85,"")</f>
      </c>
      <c r="J76" s="68">
        <f>IF(Main!W85&gt;0,Main!W85,"")</f>
      </c>
      <c r="K76" s="68">
        <f>IF(Main!X85&gt;0,Main!X85,"")</f>
      </c>
      <c r="L76" s="68">
        <f>IF(Main!AA85&gt;0,Main!AA85,"")</f>
      </c>
      <c r="M76" s="68">
        <f>IF(Main!AB85&gt;0,Main!AB85,"")</f>
      </c>
      <c r="N76" s="68">
        <f>IF(Main!AE85&gt;0,Main!AE85,"")</f>
      </c>
      <c r="O76" s="68">
        <f>IF(Main!AF85&gt;0,Main!AF85,"")</f>
      </c>
      <c r="P76" s="68">
        <f>IF(Main!AI85&gt;0,Main!AI85,"")</f>
      </c>
      <c r="Q76" s="68">
        <f>IF(Main!AJ85&gt;0,Main!AJ85,"")</f>
      </c>
      <c r="R76" s="68">
        <f>IF(Main!AM85&gt;0,Main!AM85,"")</f>
      </c>
      <c r="S76" s="68">
        <f>IF(Main!AN85&gt;0,Main!AN85,"")</f>
      </c>
      <c r="T76" s="68">
        <f>IF(Main!AQ85&gt;0,Main!AQ85,"")</f>
      </c>
      <c r="U76" s="68">
        <f>IF(Main!AR85&gt;0,Main!AR85,"")</f>
      </c>
      <c r="V76" s="68">
        <f>IF(Main!AU85&gt;0,Main!AU85,"")</f>
      </c>
      <c r="W76" s="68">
        <f>IF(Main!AV85&gt;0,Main!AV85,"")</f>
      </c>
      <c r="X76" s="68">
        <f>IF(Main!AY85&gt;0,Main!AY85,"")</f>
      </c>
      <c r="Y76" s="68">
        <f>IF(Main!AZ85&gt;0,Main!AZ85,"")</f>
      </c>
      <c r="Z76" s="68">
        <f>IF(Main!BC85&gt;0,Main!BC85,"")</f>
      </c>
      <c r="AA76" s="68">
        <f>IF(Main!BD85&gt;0,Main!BD85,"")</f>
      </c>
      <c r="AB76" s="68">
        <f>IF(Main!BG85&gt;0,Main!BG85,"")</f>
      </c>
      <c r="AC76" s="68">
        <f>IF(Main!BH85&gt;0,Main!BH85,"")</f>
      </c>
      <c r="AD76" s="68">
        <f>IF(Main!BK85&gt;0,Main!BK85,"")</f>
      </c>
      <c r="AE76" s="68">
        <f>IF(Main!BL85&gt;0,Main!BL85,"")</f>
      </c>
      <c r="AF76" s="68">
        <f>IF(Main!BO85&gt;0,Main!BO85,"")</f>
      </c>
      <c r="AG76" s="68">
        <f>IF(Main!BP85&gt;0,Main!BP85,"")</f>
      </c>
    </row>
    <row r="77" spans="1:33" ht="12.75" hidden="1">
      <c r="A77" s="42">
        <f t="shared" si="1"/>
        <v>74</v>
      </c>
      <c r="B77" s="29">
        <f>IF(Main!E86&lt;&gt;"",Main!E86+(0.000001*A77),"")</f>
      </c>
      <c r="C77" s="71">
        <f>IF(Main!B86&gt;0,Main!B86,"")</f>
      </c>
      <c r="D77" s="24">
        <f>IF(Main!J86&gt;0,Main!J86,"")</f>
      </c>
      <c r="E77" s="24">
        <f>IF(Main!K86&gt;0,Main!K86,"")</f>
      </c>
      <c r="F77" s="24">
        <f>IF(Main!N86&gt;0,Main!N86,"")</f>
      </c>
      <c r="G77" s="24">
        <f>IF(Main!O86&gt;0,Main!O86,"")</f>
      </c>
      <c r="H77" s="24">
        <f>IF(Main!R86&gt;0,Main!R86,"")</f>
      </c>
      <c r="I77" s="68">
        <f>IF(Main!S86&gt;0,Main!S86,"")</f>
      </c>
      <c r="J77" s="68">
        <f>IF(Main!W86&gt;0,Main!W86,"")</f>
      </c>
      <c r="K77" s="68">
        <f>IF(Main!X86&gt;0,Main!X86,"")</f>
      </c>
      <c r="L77" s="68">
        <f>IF(Main!AA86&gt;0,Main!AA86,"")</f>
      </c>
      <c r="M77" s="68">
        <f>IF(Main!AB86&gt;0,Main!AB86,"")</f>
      </c>
      <c r="N77" s="68">
        <f>IF(Main!AE86&gt;0,Main!AE86,"")</f>
      </c>
      <c r="O77" s="68">
        <f>IF(Main!AF86&gt;0,Main!AF86,"")</f>
      </c>
      <c r="P77" s="68">
        <f>IF(Main!AI86&gt;0,Main!AI86,"")</f>
      </c>
      <c r="Q77" s="68">
        <f>IF(Main!AJ86&gt;0,Main!AJ86,"")</f>
      </c>
      <c r="R77" s="68">
        <f>IF(Main!AM86&gt;0,Main!AM86,"")</f>
      </c>
      <c r="S77" s="68">
        <f>IF(Main!AN86&gt;0,Main!AN86,"")</f>
      </c>
      <c r="T77" s="68">
        <f>IF(Main!AQ86&gt;0,Main!AQ86,"")</f>
      </c>
      <c r="U77" s="68">
        <f>IF(Main!AR86&gt;0,Main!AR86,"")</f>
      </c>
      <c r="V77" s="68">
        <f>IF(Main!AU86&gt;0,Main!AU86,"")</f>
      </c>
      <c r="W77" s="68">
        <f>IF(Main!AV86&gt;0,Main!AV86,"")</f>
      </c>
      <c r="X77" s="68">
        <f>IF(Main!AY86&gt;0,Main!AY86,"")</f>
      </c>
      <c r="Y77" s="68">
        <f>IF(Main!AZ86&gt;0,Main!AZ86,"")</f>
      </c>
      <c r="Z77" s="68">
        <f>IF(Main!BC86&gt;0,Main!BC86,"")</f>
      </c>
      <c r="AA77" s="68">
        <f>IF(Main!BD86&gt;0,Main!BD86,"")</f>
      </c>
      <c r="AB77" s="68">
        <f>IF(Main!BG86&gt;0,Main!BG86,"")</f>
      </c>
      <c r="AC77" s="68">
        <f>IF(Main!BH86&gt;0,Main!BH86,"")</f>
      </c>
      <c r="AD77" s="68">
        <f>IF(Main!BK86&gt;0,Main!BK86,"")</f>
      </c>
      <c r="AE77" s="68">
        <f>IF(Main!BL86&gt;0,Main!BL86,"")</f>
      </c>
      <c r="AF77" s="68">
        <f>IF(Main!BO86&gt;0,Main!BO86,"")</f>
      </c>
      <c r="AG77" s="68">
        <f>IF(Main!BP86&gt;0,Main!BP86,"")</f>
      </c>
    </row>
    <row r="78" spans="1:33" ht="12.75" hidden="1">
      <c r="A78" s="42">
        <f t="shared" si="1"/>
        <v>75</v>
      </c>
      <c r="B78" s="29">
        <f>IF(Main!E87&lt;&gt;"",Main!E87+(0.000001*A78),"")</f>
      </c>
      <c r="C78" s="71">
        <f>IF(Main!B87&gt;0,Main!B87,"")</f>
      </c>
      <c r="D78" s="24">
        <f>IF(Main!J87&gt;0,Main!J87,"")</f>
      </c>
      <c r="E78" s="24">
        <f>IF(Main!K87&gt;0,Main!K87,"")</f>
      </c>
      <c r="F78" s="24">
        <f>IF(Main!N87&gt;0,Main!N87,"")</f>
      </c>
      <c r="G78" s="24">
        <f>IF(Main!O87&gt;0,Main!O87,"")</f>
      </c>
      <c r="H78" s="24">
        <f>IF(Main!R87&gt;0,Main!R87,"")</f>
      </c>
      <c r="I78" s="68">
        <f>IF(Main!S87&gt;0,Main!S87,"")</f>
      </c>
      <c r="J78" s="68">
        <f>IF(Main!W87&gt;0,Main!W87,"")</f>
      </c>
      <c r="K78" s="68">
        <f>IF(Main!X87&gt;0,Main!X87,"")</f>
      </c>
      <c r="L78" s="68">
        <f>IF(Main!AA87&gt;0,Main!AA87,"")</f>
      </c>
      <c r="M78" s="68">
        <f>IF(Main!AB87&gt;0,Main!AB87,"")</f>
      </c>
      <c r="N78" s="68">
        <f>IF(Main!AE87&gt;0,Main!AE87,"")</f>
      </c>
      <c r="O78" s="68">
        <f>IF(Main!AF87&gt;0,Main!AF87,"")</f>
      </c>
      <c r="P78" s="68">
        <f>IF(Main!AI87&gt;0,Main!AI87,"")</f>
      </c>
      <c r="Q78" s="68">
        <f>IF(Main!AJ87&gt;0,Main!AJ87,"")</f>
      </c>
      <c r="R78" s="68">
        <f>IF(Main!AM87&gt;0,Main!AM87,"")</f>
      </c>
      <c r="S78" s="68">
        <f>IF(Main!AN87&gt;0,Main!AN87,"")</f>
      </c>
      <c r="T78" s="68">
        <f>IF(Main!AQ87&gt;0,Main!AQ87,"")</f>
      </c>
      <c r="U78" s="68">
        <f>IF(Main!AR87&gt;0,Main!AR87,"")</f>
      </c>
      <c r="V78" s="68">
        <f>IF(Main!AU87&gt;0,Main!AU87,"")</f>
      </c>
      <c r="W78" s="68">
        <f>IF(Main!AV87&gt;0,Main!AV87,"")</f>
      </c>
      <c r="X78" s="68">
        <f>IF(Main!AY87&gt;0,Main!AY87,"")</f>
      </c>
      <c r="Y78" s="68">
        <f>IF(Main!AZ87&gt;0,Main!AZ87,"")</f>
      </c>
      <c r="Z78" s="68">
        <f>IF(Main!BC87&gt;0,Main!BC87,"")</f>
      </c>
      <c r="AA78" s="68">
        <f>IF(Main!BD87&gt;0,Main!BD87,"")</f>
      </c>
      <c r="AB78" s="68">
        <f>IF(Main!BG87&gt;0,Main!BG87,"")</f>
      </c>
      <c r="AC78" s="68">
        <f>IF(Main!BH87&gt;0,Main!BH87,"")</f>
      </c>
      <c r="AD78" s="68">
        <f>IF(Main!BK87&gt;0,Main!BK87,"")</f>
      </c>
      <c r="AE78" s="68">
        <f>IF(Main!BL87&gt;0,Main!BL87,"")</f>
      </c>
      <c r="AF78" s="68">
        <f>IF(Main!BO87&gt;0,Main!BO87,"")</f>
      </c>
      <c r="AG78" s="68">
        <f>IF(Main!BP87&gt;0,Main!BP87,"")</f>
      </c>
    </row>
    <row r="79" spans="3:26" ht="12.75" hidden="1">
      <c r="C79" s="71" t="s">
        <v>61</v>
      </c>
      <c r="E79" s="71" t="s">
        <v>61</v>
      </c>
      <c r="H79" s="71" t="s">
        <v>61</v>
      </c>
      <c r="K79" t="s">
        <v>61</v>
      </c>
      <c r="N79" t="s">
        <v>61</v>
      </c>
      <c r="Q79" t="s">
        <v>61</v>
      </c>
      <c r="T79" t="s">
        <v>61</v>
      </c>
      <c r="W79" t="s">
        <v>61</v>
      </c>
      <c r="Z79" t="s">
        <v>61</v>
      </c>
    </row>
    <row r="80" spans="1:26" ht="12.75">
      <c r="A80" s="131"/>
      <c r="B80" s="159"/>
      <c r="C80" s="159"/>
      <c r="D80" s="159"/>
      <c r="E80" s="159"/>
      <c r="F80" s="159"/>
      <c r="G80" s="159"/>
      <c r="H80" s="159"/>
      <c r="K80"/>
      <c r="N80"/>
      <c r="Q80"/>
      <c r="T80"/>
      <c r="W80"/>
      <c r="Z80"/>
    </row>
    <row r="81" spans="1:33" s="53" customFormat="1" ht="18">
      <c r="A81" s="172" t="s">
        <v>70</v>
      </c>
      <c r="B81" s="169"/>
      <c r="C81" s="169"/>
      <c r="D81" s="132" t="str">
        <f>IF(Main!D3&gt;0,Main!D3,"")</f>
        <v>Winter League Round 5</v>
      </c>
      <c r="E81" s="169"/>
      <c r="F81" s="169"/>
      <c r="G81" s="169"/>
      <c r="H81" s="169"/>
      <c r="I81" s="69"/>
      <c r="J81" s="69"/>
      <c r="L81" s="69"/>
      <c r="M81" s="69"/>
      <c r="O81" s="69"/>
      <c r="P81" s="69"/>
      <c r="R81" s="69"/>
      <c r="S81" s="69"/>
      <c r="U81" s="69"/>
      <c r="V81" s="69"/>
      <c r="X81" s="69"/>
      <c r="Y81" s="69"/>
      <c r="AA81" s="69"/>
      <c r="AB81" s="69"/>
      <c r="AC81" s="69"/>
      <c r="AD81" s="69"/>
      <c r="AE81" s="69"/>
      <c r="AF81" s="69"/>
      <c r="AG81" s="69"/>
    </row>
    <row r="82" spans="1:33" s="53" customFormat="1" ht="18">
      <c r="A82" s="170"/>
      <c r="B82" s="159"/>
      <c r="C82" s="159"/>
      <c r="D82" s="159"/>
      <c r="E82" s="159"/>
      <c r="F82" s="159"/>
      <c r="G82" s="159"/>
      <c r="H82" s="15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row>
    <row r="83" spans="1:33" s="53" customFormat="1" ht="18">
      <c r="A83" s="72"/>
      <c r="B83" s="74">
        <f>(Main!A5)</f>
        <v>15</v>
      </c>
      <c r="C83" s="73" t="s">
        <v>63</v>
      </c>
      <c r="D83" s="75">
        <f>(Main!H5)</f>
        <v>1</v>
      </c>
      <c r="E83" s="132" t="s">
        <v>64</v>
      </c>
      <c r="F83" s="132"/>
      <c r="G83" s="169"/>
      <c r="H83" s="1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row>
    <row r="84" spans="1:33" s="53" customFormat="1" ht="18">
      <c r="A84" s="171" t="str">
        <f>CONCATENATE("Contest Fastest Time: "," - ",Main!D7," - ",Main!C10," - ",Main!C7)</f>
        <v>Contest Fastest Time:  - Round 10 - Mark Southall - 33.23</v>
      </c>
      <c r="B84" s="138"/>
      <c r="C84" s="138"/>
      <c r="D84" s="138"/>
      <c r="E84" s="138"/>
      <c r="F84" s="138"/>
      <c r="G84" s="138"/>
      <c r="H84" s="138"/>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row>
    <row r="85" spans="1:33" s="53" customFormat="1" ht="18">
      <c r="A85" s="72" t="s">
        <v>107</v>
      </c>
      <c r="B85" s="72" t="s">
        <v>68</v>
      </c>
      <c r="C85" s="73"/>
      <c r="D85" s="76" t="s">
        <v>62</v>
      </c>
      <c r="E85" s="87">
        <v>0</v>
      </c>
      <c r="F85" s="98"/>
      <c r="G85" s="98"/>
      <c r="H85" s="98"/>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row>
    <row r="86" spans="1:33" s="53" customFormat="1" ht="18">
      <c r="A86" s="72" t="s">
        <v>105</v>
      </c>
      <c r="B86" s="72" t="s">
        <v>65</v>
      </c>
      <c r="C86" s="73" t="s">
        <v>55</v>
      </c>
      <c r="D86" s="77" t="s">
        <v>60</v>
      </c>
      <c r="E86" s="77" t="s">
        <v>2</v>
      </c>
      <c r="F86" s="56" t="s">
        <v>106</v>
      </c>
      <c r="G86" s="26"/>
      <c r="H86" s="26"/>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row>
    <row r="87" spans="1:8" ht="12.75">
      <c r="A87" s="135" t="s">
        <v>66</v>
      </c>
      <c r="B87" s="143"/>
      <c r="C87" s="143"/>
      <c r="D87" s="143"/>
      <c r="E87" s="143"/>
      <c r="F87" s="143"/>
      <c r="G87" s="143"/>
      <c r="H87" s="143"/>
    </row>
    <row r="88" spans="1:8" ht="18">
      <c r="A88" s="78">
        <v>1</v>
      </c>
      <c r="B88" s="79">
        <f>IF(ISERROR(LARGE($B$4:$B$78,A88)),"",LARGE($B$4:$B$78,A88))</f>
        <v>13642.934101803292</v>
      </c>
      <c r="C88" s="80" t="str">
        <f aca="true" t="shared" si="2" ref="C88:C108">IF(B88&lt;&gt;"",IF(ISERROR(VLOOKUP(B88,$B$4:$C$78,2,FALSE)),"",VLOOKUP(B88,$B$4:$C$78,2,FALSE)),"")</f>
        <v>Mark Southall</v>
      </c>
      <c r="D88" s="81">
        <f>IF($E$85&gt;0,IF(ISERROR(VLOOKUP(B88,$B$4:$AF$78,$E$85+$E$85+1,FALSE)),"",VLOOKUP(B88,$B$4:$AF$78,$E$85+$E$85+1,FALSE)),"")</f>
      </c>
      <c r="E88" s="81">
        <f>IF($E$85&gt;0,IF(ISERROR(VLOOKUP(B88,$B$4:$AF$78,$E$85+$E$85+2,FALSE)),"",VLOOKUP(B88,$B$4:$AF$78,$E$85+$E$85+2,FALSE)),"")</f>
      </c>
      <c r="F88" s="100">
        <f>IF(E88&lt;&gt;"",RANK(E88,$E$88:$E$178,0),"")</f>
      </c>
      <c r="G88" s="101">
        <f>IF(F88=1,"&lt;&lt;","")</f>
      </c>
      <c r="H88" s="82"/>
    </row>
    <row r="89" spans="1:8" ht="18">
      <c r="A89" s="78">
        <f>(A88+1)</f>
        <v>2</v>
      </c>
      <c r="B89" s="79">
        <f aca="true" t="shared" si="3" ref="B89:B168">IF(ISERROR(LARGE($B$4:$B$78,A89)),"",LARGE($B$4:$B$78,A89))</f>
        <v>13114.621629247935</v>
      </c>
      <c r="C89" s="80" t="str">
        <f t="shared" si="2"/>
        <v>Kevin Newton</v>
      </c>
      <c r="D89" s="81">
        <f aca="true" t="shared" si="4" ref="D89:D168">IF($E$85&gt;0,IF(ISERROR(VLOOKUP(B89,$B$4:$AF$78,$E$85+$E$85+1,FALSE)),"",VLOOKUP(B89,$B$4:$AF$78,$E$85+$E$85+1,FALSE)),"")</f>
      </c>
      <c r="E89" s="81">
        <f aca="true" t="shared" si="5" ref="E89:E112">IF($E$85&gt;0,IF(ISERROR(VLOOKUP(B89,$B$4:$AF$78,$E$85+$E$85+2,FALSE)),"",VLOOKUP(B89,$B$4:$AF$78,$E$85+$E$85+2,FALSE)),"")</f>
      </c>
      <c r="F89" s="100">
        <f aca="true" t="shared" si="6" ref="F89:F112">IF(E89&lt;&gt;"",RANK(E89,$E$88:$E$178,0),"")</f>
      </c>
      <c r="G89" s="101">
        <f>IF(F89=1,"&lt;&lt;","")</f>
      </c>
      <c r="H89" s="82"/>
    </row>
    <row r="90" spans="1:8" ht="18">
      <c r="A90" s="78">
        <f aca="true" t="shared" si="7" ref="A90:A169">(A89+1)</f>
        <v>3</v>
      </c>
      <c r="B90" s="79">
        <f t="shared" si="3"/>
        <v>12721.811557907975</v>
      </c>
      <c r="C90" s="80" t="str">
        <f t="shared" si="2"/>
        <v>Mike Shellim</v>
      </c>
      <c r="D90" s="81">
        <f t="shared" si="4"/>
      </c>
      <c r="E90" s="81">
        <f t="shared" si="5"/>
      </c>
      <c r="F90" s="100">
        <f t="shared" si="6"/>
      </c>
      <c r="G90" s="101">
        <f>IF(F90=1,"&lt;&lt;","")</f>
      </c>
      <c r="H90" s="82"/>
    </row>
    <row r="91" spans="1:8" ht="18">
      <c r="A91" s="78">
        <f t="shared" si="7"/>
        <v>4</v>
      </c>
      <c r="B91" s="79">
        <f t="shared" si="3"/>
        <v>12415.11729683465</v>
      </c>
      <c r="C91" s="80" t="str">
        <f t="shared" si="2"/>
        <v>Mike Evans</v>
      </c>
      <c r="D91" s="81">
        <f t="shared" si="4"/>
      </c>
      <c r="E91" s="81">
        <f t="shared" si="5"/>
      </c>
      <c r="F91" s="100">
        <f t="shared" si="6"/>
      </c>
      <c r="G91" s="101">
        <f aca="true" t="shared" si="8" ref="G91:G108">IF(F91=1,"&lt;&lt;","")</f>
      </c>
      <c r="H91" s="82"/>
    </row>
    <row r="92" spans="1:8" ht="18">
      <c r="A92" s="78">
        <f t="shared" si="7"/>
        <v>5</v>
      </c>
      <c r="B92" s="79">
        <f t="shared" si="3"/>
        <v>12253.14840691131</v>
      </c>
      <c r="C92" s="80" t="str">
        <f t="shared" si="2"/>
        <v>Andy Freeman</v>
      </c>
      <c r="D92" s="81">
        <f t="shared" si="4"/>
      </c>
      <c r="E92" s="81">
        <f t="shared" si="5"/>
      </c>
      <c r="F92" s="100">
        <f t="shared" si="6"/>
      </c>
      <c r="G92" s="101">
        <f t="shared" si="8"/>
      </c>
      <c r="H92" s="82"/>
    </row>
    <row r="93" spans="1:8" ht="18">
      <c r="A93" s="78">
        <f t="shared" si="7"/>
        <v>6</v>
      </c>
      <c r="B93" s="79">
        <f t="shared" si="3"/>
        <v>12053.979895317158</v>
      </c>
      <c r="C93" s="80" t="str">
        <f t="shared" si="2"/>
        <v>Mark Passingham</v>
      </c>
      <c r="D93" s="81">
        <f t="shared" si="4"/>
      </c>
      <c r="E93" s="81">
        <f t="shared" si="5"/>
      </c>
      <c r="F93" s="100">
        <f t="shared" si="6"/>
      </c>
      <c r="G93" s="101">
        <f t="shared" si="8"/>
      </c>
      <c r="H93" s="82"/>
    </row>
    <row r="94" spans="1:8" ht="18">
      <c r="A94" s="78">
        <f t="shared" si="7"/>
        <v>7</v>
      </c>
      <c r="B94" s="79">
        <f t="shared" si="3"/>
        <v>11650.370794395709</v>
      </c>
      <c r="C94" s="80" t="str">
        <f t="shared" si="2"/>
        <v>Pete Bailey</v>
      </c>
      <c r="D94" s="81">
        <f t="shared" si="4"/>
      </c>
      <c r="E94" s="81">
        <f t="shared" si="5"/>
      </c>
      <c r="F94" s="100">
        <f t="shared" si="6"/>
      </c>
      <c r="G94" s="101">
        <f t="shared" si="8"/>
      </c>
      <c r="H94" s="82"/>
    </row>
    <row r="95" spans="1:8" ht="18">
      <c r="A95" s="78">
        <f t="shared" si="7"/>
        <v>8</v>
      </c>
      <c r="B95" s="79">
        <f t="shared" si="3"/>
        <v>11647.875542030793</v>
      </c>
      <c r="C95" s="80" t="str">
        <f t="shared" si="2"/>
        <v>Nigel Potter</v>
      </c>
      <c r="D95" s="81">
        <f t="shared" si="4"/>
      </c>
      <c r="E95" s="81">
        <f t="shared" si="5"/>
      </c>
      <c r="F95" s="100">
        <f t="shared" si="6"/>
      </c>
      <c r="G95" s="101">
        <f t="shared" si="8"/>
      </c>
      <c r="H95" s="82"/>
    </row>
    <row r="96" spans="1:8" ht="18">
      <c r="A96" s="78">
        <f t="shared" si="7"/>
        <v>9</v>
      </c>
      <c r="B96" s="79">
        <f t="shared" si="3"/>
        <v>11382.777588110623</v>
      </c>
      <c r="C96" s="80" t="str">
        <f t="shared" si="2"/>
        <v>Ian Mason</v>
      </c>
      <c r="D96" s="81">
        <f t="shared" si="4"/>
      </c>
      <c r="E96" s="81">
        <f t="shared" si="5"/>
      </c>
      <c r="F96" s="100">
        <f t="shared" si="6"/>
      </c>
      <c r="G96" s="101">
        <f t="shared" si="8"/>
      </c>
      <c r="H96" s="82"/>
    </row>
    <row r="97" spans="1:8" ht="18">
      <c r="A97" s="78">
        <f t="shared" si="7"/>
        <v>10</v>
      </c>
      <c r="B97" s="79">
        <f t="shared" si="3"/>
        <v>8723.926311351386</v>
      </c>
      <c r="C97" s="80" t="str">
        <f t="shared" si="2"/>
        <v>Simon Hall</v>
      </c>
      <c r="D97" s="81">
        <f t="shared" si="4"/>
      </c>
      <c r="E97" s="81">
        <f t="shared" si="5"/>
      </c>
      <c r="F97" s="100">
        <f t="shared" si="6"/>
      </c>
      <c r="G97" s="101">
        <f t="shared" si="8"/>
      </c>
      <c r="H97" s="82"/>
    </row>
    <row r="98" spans="1:8" ht="18">
      <c r="A98" s="78">
        <f t="shared" si="7"/>
        <v>11</v>
      </c>
      <c r="B98" s="79">
        <f t="shared" si="3"/>
        <v>8704.882401874052</v>
      </c>
      <c r="C98" s="80" t="str">
        <f t="shared" si="2"/>
        <v>Paul Potter</v>
      </c>
      <c r="D98" s="81">
        <f t="shared" si="4"/>
      </c>
      <c r="E98" s="81">
        <f t="shared" si="5"/>
      </c>
      <c r="F98" s="100">
        <f t="shared" si="6"/>
      </c>
      <c r="G98" s="101">
        <f t="shared" si="8"/>
      </c>
      <c r="H98" s="82"/>
    </row>
    <row r="99" spans="1:8" ht="18">
      <c r="A99" s="78">
        <f t="shared" si="7"/>
        <v>12</v>
      </c>
      <c r="B99" s="79">
        <f t="shared" si="3"/>
        <v>8675.375820740135</v>
      </c>
      <c r="C99" s="80" t="str">
        <f t="shared" si="2"/>
        <v>Tom McPherson</v>
      </c>
      <c r="D99" s="81">
        <f t="shared" si="4"/>
      </c>
      <c r="E99" s="81">
        <f t="shared" si="5"/>
      </c>
      <c r="F99" s="100">
        <f t="shared" si="6"/>
      </c>
      <c r="G99" s="101">
        <f t="shared" si="8"/>
      </c>
      <c r="H99" s="82"/>
    </row>
    <row r="100" spans="1:8" ht="18">
      <c r="A100" s="78">
        <f t="shared" si="7"/>
        <v>13</v>
      </c>
      <c r="B100" s="79">
        <f t="shared" si="3"/>
        <v>6315.111531245566</v>
      </c>
      <c r="C100" s="80" t="str">
        <f t="shared" si="2"/>
        <v>Peter Reimer</v>
      </c>
      <c r="D100" s="81">
        <f t="shared" si="4"/>
      </c>
      <c r="E100" s="81">
        <f t="shared" si="5"/>
      </c>
      <c r="F100" s="100">
        <f t="shared" si="6"/>
      </c>
      <c r="G100" s="101">
        <f t="shared" si="8"/>
      </c>
      <c r="H100" s="82"/>
    </row>
    <row r="101" spans="1:8" ht="18">
      <c r="A101" s="78">
        <f t="shared" si="7"/>
        <v>14</v>
      </c>
      <c r="B101" s="79">
        <f t="shared" si="3"/>
        <v>4230.267859356685</v>
      </c>
      <c r="C101" s="80" t="str">
        <f t="shared" si="2"/>
        <v>Ken Woodhouse</v>
      </c>
      <c r="D101" s="81">
        <f t="shared" si="4"/>
      </c>
      <c r="E101" s="81">
        <f t="shared" si="5"/>
      </c>
      <c r="F101" s="100">
        <f t="shared" si="6"/>
      </c>
      <c r="G101" s="101">
        <f t="shared" si="8"/>
      </c>
      <c r="H101" s="82"/>
    </row>
    <row r="102" spans="1:8" ht="18">
      <c r="A102" s="78">
        <f t="shared" si="7"/>
        <v>15</v>
      </c>
      <c r="B102" s="79">
        <f t="shared" si="3"/>
      </c>
      <c r="C102" s="80">
        <f t="shared" si="2"/>
      </c>
      <c r="D102" s="81">
        <f t="shared" si="4"/>
      </c>
      <c r="E102" s="81">
        <f t="shared" si="5"/>
      </c>
      <c r="F102" s="100">
        <f t="shared" si="6"/>
      </c>
      <c r="G102" s="101">
        <f t="shared" si="8"/>
      </c>
      <c r="H102" s="82"/>
    </row>
    <row r="103" spans="1:8" ht="18">
      <c r="A103" s="78">
        <f t="shared" si="7"/>
        <v>16</v>
      </c>
      <c r="B103" s="79">
        <f t="shared" si="3"/>
      </c>
      <c r="C103" s="80">
        <f t="shared" si="2"/>
      </c>
      <c r="D103" s="81">
        <f t="shared" si="4"/>
      </c>
      <c r="E103" s="81">
        <f t="shared" si="5"/>
      </c>
      <c r="F103" s="100">
        <f t="shared" si="6"/>
      </c>
      <c r="G103" s="101">
        <f t="shared" si="8"/>
      </c>
      <c r="H103" s="82"/>
    </row>
    <row r="104" spans="1:8" ht="18">
      <c r="A104" s="78">
        <f t="shared" si="7"/>
        <v>17</v>
      </c>
      <c r="B104" s="79">
        <f t="shared" si="3"/>
      </c>
      <c r="C104" s="80">
        <f t="shared" si="2"/>
      </c>
      <c r="D104" s="81">
        <f t="shared" si="4"/>
      </c>
      <c r="E104" s="81">
        <f t="shared" si="5"/>
      </c>
      <c r="F104" s="100">
        <f t="shared" si="6"/>
      </c>
      <c r="G104" s="101">
        <f t="shared" si="8"/>
      </c>
      <c r="H104" s="82"/>
    </row>
    <row r="105" spans="1:8" ht="18">
      <c r="A105" s="78">
        <f t="shared" si="7"/>
        <v>18</v>
      </c>
      <c r="B105" s="79">
        <f t="shared" si="3"/>
      </c>
      <c r="C105" s="80">
        <f t="shared" si="2"/>
      </c>
      <c r="D105" s="81">
        <f t="shared" si="4"/>
      </c>
      <c r="E105" s="81">
        <f t="shared" si="5"/>
      </c>
      <c r="F105" s="100">
        <f t="shared" si="6"/>
      </c>
      <c r="G105" s="101">
        <f t="shared" si="8"/>
      </c>
      <c r="H105" s="82"/>
    </row>
    <row r="106" spans="1:8" ht="18">
      <c r="A106" s="78">
        <f t="shared" si="7"/>
        <v>19</v>
      </c>
      <c r="B106" s="79">
        <f t="shared" si="3"/>
      </c>
      <c r="C106" s="80">
        <f t="shared" si="2"/>
      </c>
      <c r="D106" s="81">
        <f t="shared" si="4"/>
      </c>
      <c r="E106" s="81">
        <f t="shared" si="5"/>
      </c>
      <c r="F106" s="100">
        <f t="shared" si="6"/>
      </c>
      <c r="G106" s="101">
        <f t="shared" si="8"/>
      </c>
      <c r="H106" s="82"/>
    </row>
    <row r="107" spans="1:8" ht="18">
      <c r="A107" s="78">
        <f t="shared" si="7"/>
        <v>20</v>
      </c>
      <c r="B107" s="79">
        <f t="shared" si="3"/>
      </c>
      <c r="C107" s="80">
        <f t="shared" si="2"/>
      </c>
      <c r="D107" s="81">
        <f t="shared" si="4"/>
      </c>
      <c r="E107" s="81">
        <f t="shared" si="5"/>
      </c>
      <c r="F107" s="100">
        <f t="shared" si="6"/>
      </c>
      <c r="G107" s="101">
        <f t="shared" si="8"/>
      </c>
      <c r="H107" s="82"/>
    </row>
    <row r="108" spans="1:8" ht="18">
      <c r="A108" s="78">
        <f t="shared" si="7"/>
        <v>21</v>
      </c>
      <c r="B108" s="79">
        <f t="shared" si="3"/>
      </c>
      <c r="C108" s="80">
        <f t="shared" si="2"/>
      </c>
      <c r="D108" s="81">
        <f t="shared" si="4"/>
      </c>
      <c r="E108" s="81">
        <f t="shared" si="5"/>
      </c>
      <c r="F108" s="100">
        <f t="shared" si="6"/>
      </c>
      <c r="G108" s="101">
        <f t="shared" si="8"/>
      </c>
      <c r="H108" s="82"/>
    </row>
    <row r="109" spans="1:8" ht="18">
      <c r="A109" s="78">
        <f t="shared" si="7"/>
        <v>22</v>
      </c>
      <c r="B109" s="79">
        <f t="shared" si="3"/>
      </c>
      <c r="C109" s="80">
        <f>IF(B109&lt;&gt;"",IF(ISERROR(VLOOKUP(B109,$B$4:$C$78,2,FALSE)),"",VLOOKUP(B109,$B$4:$C$78,2,FALSE)),"")</f>
      </c>
      <c r="D109" s="81">
        <f t="shared" si="4"/>
      </c>
      <c r="E109" s="81">
        <f t="shared" si="5"/>
      </c>
      <c r="F109" s="100">
        <f t="shared" si="6"/>
      </c>
      <c r="G109" s="99"/>
      <c r="H109" s="82"/>
    </row>
    <row r="110" spans="1:8" ht="18">
      <c r="A110" s="78">
        <f t="shared" si="7"/>
        <v>23</v>
      </c>
      <c r="B110" s="79">
        <f t="shared" si="3"/>
      </c>
      <c r="C110" s="80">
        <f>IF(B110&lt;&gt;"",IF(ISERROR(VLOOKUP(B110,$B$4:$C$78,2,FALSE)),"",VLOOKUP(B110,$B$4:$C$78,2,FALSE)),"")</f>
      </c>
      <c r="D110" s="81">
        <f t="shared" si="4"/>
      </c>
      <c r="E110" s="81">
        <f t="shared" si="5"/>
      </c>
      <c r="F110" s="100">
        <f t="shared" si="6"/>
      </c>
      <c r="G110" s="99"/>
      <c r="H110" s="82"/>
    </row>
    <row r="111" spans="1:8" ht="18">
      <c r="A111" s="78">
        <f t="shared" si="7"/>
        <v>24</v>
      </c>
      <c r="B111" s="79">
        <f t="shared" si="3"/>
      </c>
      <c r="C111" s="80">
        <f>IF(B111&lt;&gt;"",IF(ISERROR(VLOOKUP(B111,$B$4:$C$78,2,FALSE)),"",VLOOKUP(B111,$B$4:$C$78,2,FALSE)),"")</f>
      </c>
      <c r="D111" s="81">
        <f t="shared" si="4"/>
      </c>
      <c r="E111" s="81">
        <f t="shared" si="5"/>
      </c>
      <c r="F111" s="100">
        <f t="shared" si="6"/>
      </c>
      <c r="G111" s="99"/>
      <c r="H111" s="82"/>
    </row>
    <row r="112" spans="1:8" ht="18">
      <c r="A112" s="78">
        <f t="shared" si="7"/>
        <v>25</v>
      </c>
      <c r="B112" s="79">
        <f t="shared" si="3"/>
      </c>
      <c r="C112" s="80">
        <f>IF(B112&lt;&gt;"",IF(ISERROR(VLOOKUP(B112,$B$4:$C$78,2,FALSE)),"",VLOOKUP(B112,$B$4:$C$78,2,FALSE)),"")</f>
      </c>
      <c r="D112" s="81">
        <f t="shared" si="4"/>
      </c>
      <c r="E112" s="81">
        <f t="shared" si="5"/>
      </c>
      <c r="F112" s="100">
        <f t="shared" si="6"/>
      </c>
      <c r="G112" s="99"/>
      <c r="H112" s="82"/>
    </row>
    <row r="113" spans="1:26" ht="12.75">
      <c r="A113" s="174"/>
      <c r="B113" s="159"/>
      <c r="C113" s="159"/>
      <c r="D113" s="159"/>
      <c r="E113" s="159"/>
      <c r="F113" s="159"/>
      <c r="G113" s="159"/>
      <c r="H113" s="159"/>
      <c r="K113"/>
      <c r="N113"/>
      <c r="Q113"/>
      <c r="T113"/>
      <c r="W113"/>
      <c r="Z113"/>
    </row>
    <row r="114" spans="1:33" s="53" customFormat="1" ht="18">
      <c r="A114" s="173" t="s">
        <v>69</v>
      </c>
      <c r="B114" s="143"/>
      <c r="C114" s="143"/>
      <c r="D114" s="139" t="str">
        <f>(D81)</f>
        <v>Winter League Round 5</v>
      </c>
      <c r="E114" s="143"/>
      <c r="F114" s="143"/>
      <c r="G114" s="143"/>
      <c r="H114" s="143"/>
      <c r="I114" s="69"/>
      <c r="J114" s="69"/>
      <c r="L114" s="69"/>
      <c r="M114" s="69"/>
      <c r="O114" s="69"/>
      <c r="P114" s="69"/>
      <c r="R114" s="69"/>
      <c r="S114" s="69"/>
      <c r="U114" s="69"/>
      <c r="V114" s="69"/>
      <c r="X114" s="69"/>
      <c r="Y114" s="69"/>
      <c r="AA114" s="69"/>
      <c r="AB114" s="69"/>
      <c r="AC114" s="69"/>
      <c r="AD114" s="69"/>
      <c r="AE114" s="69"/>
      <c r="AF114" s="69"/>
      <c r="AG114" s="69"/>
    </row>
    <row r="115" spans="1:33" s="53" customFormat="1" ht="18">
      <c r="A115" s="136"/>
      <c r="B115" s="159"/>
      <c r="C115" s="159"/>
      <c r="D115" s="159"/>
      <c r="E115" s="159"/>
      <c r="F115" s="159"/>
      <c r="G115" s="159"/>
      <c r="H115" s="15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row>
    <row r="116" spans="1:33" s="53" customFormat="1" ht="18">
      <c r="A116" s="78"/>
      <c r="B116" s="83">
        <f>(B83)</f>
        <v>15</v>
      </c>
      <c r="C116" s="80" t="s">
        <v>63</v>
      </c>
      <c r="D116" s="84">
        <f>(D83)</f>
        <v>1</v>
      </c>
      <c r="E116" s="139" t="s">
        <v>64</v>
      </c>
      <c r="F116" s="139"/>
      <c r="G116" s="143"/>
      <c r="H116" s="143"/>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row>
    <row r="117" spans="1:33" s="53" customFormat="1" ht="18">
      <c r="A117" s="137" t="str">
        <f>CONCATENATE("Contest Fastest Time: "," - ",Main!D7," - ",Main!C10," - ",Main!C7)</f>
        <v>Contest Fastest Time:  - Round 10 - Mark Southall - 33.23</v>
      </c>
      <c r="B117" s="138"/>
      <c r="C117" s="138"/>
      <c r="D117" s="138"/>
      <c r="E117" s="138"/>
      <c r="F117" s="138"/>
      <c r="G117" s="138"/>
      <c r="H117" s="138"/>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row>
    <row r="118" spans="1:33" s="53" customFormat="1" ht="18">
      <c r="A118" s="78"/>
      <c r="B118" s="78" t="s">
        <v>68</v>
      </c>
      <c r="C118" s="80"/>
      <c r="D118" s="85" t="s">
        <v>62</v>
      </c>
      <c r="E118" s="86">
        <f>(E85)</f>
        <v>0</v>
      </c>
      <c r="F118" s="139"/>
      <c r="G118" s="139"/>
      <c r="H118" s="13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row>
    <row r="119" spans="1:33" s="53" customFormat="1" ht="18">
      <c r="A119" s="78" t="s">
        <v>67</v>
      </c>
      <c r="B119" s="78" t="s">
        <v>65</v>
      </c>
      <c r="C119" s="80" t="s">
        <v>55</v>
      </c>
      <c r="D119" s="79" t="s">
        <v>60</v>
      </c>
      <c r="E119" s="79" t="s">
        <v>2</v>
      </c>
      <c r="F119" s="139"/>
      <c r="G119" s="139"/>
      <c r="H119" s="13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row>
    <row r="120" spans="1:8" ht="12.75">
      <c r="A120" s="135" t="s">
        <v>66</v>
      </c>
      <c r="B120" s="143"/>
      <c r="C120" s="143"/>
      <c r="D120" s="143"/>
      <c r="E120" s="143"/>
      <c r="F120" s="143"/>
      <c r="G120" s="143"/>
      <c r="H120" s="143"/>
    </row>
    <row r="121" spans="1:7" ht="18">
      <c r="A121" s="78">
        <f>(A112+1)</f>
        <v>26</v>
      </c>
      <c r="B121" s="79">
        <f t="shared" si="3"/>
      </c>
      <c r="C121" s="80">
        <f aca="true" t="shared" si="9" ref="C121:C145">IF(B121&lt;&gt;"",IF(ISERROR(VLOOKUP(B121,$B$4:$C$78,2,FALSE)),"",VLOOKUP(B121,$B$4:$C$78,2,FALSE)),"")</f>
      </c>
      <c r="D121" s="81">
        <f t="shared" si="4"/>
      </c>
      <c r="E121" s="81">
        <f aca="true" t="shared" si="10" ref="E121:E145">IF($E$85&gt;0,IF(ISERROR(VLOOKUP(B121,$B$4:$AF$78,$E$85+$E$85+2,FALSE)),"",VLOOKUP(B121,$B$4:$AF$78,$E$85+$E$85+2,FALSE)),"")</f>
      </c>
      <c r="F121" s="100">
        <f aca="true" t="shared" si="11" ref="F121:F145">IF(E121&lt;&gt;"",RANK(E121,$E$88:$E$178,0),"")</f>
      </c>
      <c r="G121" s="101">
        <f aca="true" t="shared" si="12" ref="G121:G145">IF(F121=1,"&lt;&lt;","")</f>
      </c>
    </row>
    <row r="122" spans="1:7" ht="18">
      <c r="A122" s="78">
        <f t="shared" si="7"/>
        <v>27</v>
      </c>
      <c r="B122" s="79">
        <f t="shared" si="3"/>
      </c>
      <c r="C122" s="80">
        <f t="shared" si="9"/>
      </c>
      <c r="D122" s="81">
        <f t="shared" si="4"/>
      </c>
      <c r="E122" s="81">
        <f t="shared" si="10"/>
      </c>
      <c r="F122" s="100">
        <f t="shared" si="11"/>
      </c>
      <c r="G122" s="101">
        <f t="shared" si="12"/>
      </c>
    </row>
    <row r="123" spans="1:7" ht="18">
      <c r="A123" s="78">
        <f t="shared" si="7"/>
        <v>28</v>
      </c>
      <c r="B123" s="79">
        <f t="shared" si="3"/>
      </c>
      <c r="C123" s="80">
        <f t="shared" si="9"/>
      </c>
      <c r="D123" s="81">
        <f t="shared" si="4"/>
      </c>
      <c r="E123" s="81">
        <f t="shared" si="10"/>
      </c>
      <c r="F123" s="100">
        <f t="shared" si="11"/>
      </c>
      <c r="G123" s="101">
        <f t="shared" si="12"/>
      </c>
    </row>
    <row r="124" spans="1:7" ht="18">
      <c r="A124" s="78">
        <f t="shared" si="7"/>
        <v>29</v>
      </c>
      <c r="B124" s="79">
        <f t="shared" si="3"/>
      </c>
      <c r="C124" s="80">
        <f t="shared" si="9"/>
      </c>
      <c r="D124" s="81">
        <f t="shared" si="4"/>
      </c>
      <c r="E124" s="81">
        <f t="shared" si="10"/>
      </c>
      <c r="F124" s="100">
        <f t="shared" si="11"/>
      </c>
      <c r="G124" s="101">
        <f t="shared" si="12"/>
      </c>
    </row>
    <row r="125" spans="1:7" ht="18">
      <c r="A125" s="78">
        <f t="shared" si="7"/>
        <v>30</v>
      </c>
      <c r="B125" s="79">
        <f t="shared" si="3"/>
      </c>
      <c r="C125" s="80">
        <f t="shared" si="9"/>
      </c>
      <c r="D125" s="81">
        <f t="shared" si="4"/>
      </c>
      <c r="E125" s="81">
        <f t="shared" si="10"/>
      </c>
      <c r="F125" s="100">
        <f t="shared" si="11"/>
      </c>
      <c r="G125" s="101">
        <f t="shared" si="12"/>
      </c>
    </row>
    <row r="126" spans="1:7" ht="18">
      <c r="A126" s="78">
        <f t="shared" si="7"/>
        <v>31</v>
      </c>
      <c r="B126" s="79">
        <f t="shared" si="3"/>
      </c>
      <c r="C126" s="80">
        <f t="shared" si="9"/>
      </c>
      <c r="D126" s="81">
        <f t="shared" si="4"/>
      </c>
      <c r="E126" s="81">
        <f t="shared" si="10"/>
      </c>
      <c r="F126" s="100">
        <f t="shared" si="11"/>
      </c>
      <c r="G126" s="101">
        <f t="shared" si="12"/>
      </c>
    </row>
    <row r="127" spans="1:7" ht="18">
      <c r="A127" s="78">
        <f t="shared" si="7"/>
        <v>32</v>
      </c>
      <c r="B127" s="79">
        <f t="shared" si="3"/>
      </c>
      <c r="C127" s="80">
        <f t="shared" si="9"/>
      </c>
      <c r="D127" s="81">
        <f t="shared" si="4"/>
      </c>
      <c r="E127" s="81">
        <f t="shared" si="10"/>
      </c>
      <c r="F127" s="100">
        <f t="shared" si="11"/>
      </c>
      <c r="G127" s="101">
        <f t="shared" si="12"/>
      </c>
    </row>
    <row r="128" spans="1:7" ht="18">
      <c r="A128" s="78">
        <f t="shared" si="7"/>
        <v>33</v>
      </c>
      <c r="B128" s="79">
        <f t="shared" si="3"/>
      </c>
      <c r="C128" s="80">
        <f t="shared" si="9"/>
      </c>
      <c r="D128" s="81">
        <f t="shared" si="4"/>
      </c>
      <c r="E128" s="81">
        <f t="shared" si="10"/>
      </c>
      <c r="F128" s="100">
        <f t="shared" si="11"/>
      </c>
      <c r="G128" s="101">
        <f t="shared" si="12"/>
      </c>
    </row>
    <row r="129" spans="1:7" ht="18">
      <c r="A129" s="78">
        <f t="shared" si="7"/>
        <v>34</v>
      </c>
      <c r="B129" s="79">
        <f t="shared" si="3"/>
      </c>
      <c r="C129" s="80">
        <f t="shared" si="9"/>
      </c>
      <c r="D129" s="81">
        <f t="shared" si="4"/>
      </c>
      <c r="E129" s="81">
        <f t="shared" si="10"/>
      </c>
      <c r="F129" s="100">
        <f t="shared" si="11"/>
      </c>
      <c r="G129" s="101">
        <f t="shared" si="12"/>
      </c>
    </row>
    <row r="130" spans="1:7" ht="18">
      <c r="A130" s="78">
        <f t="shared" si="7"/>
        <v>35</v>
      </c>
      <c r="B130" s="79">
        <f t="shared" si="3"/>
      </c>
      <c r="C130" s="80">
        <f t="shared" si="9"/>
      </c>
      <c r="D130" s="81">
        <f t="shared" si="4"/>
      </c>
      <c r="E130" s="81">
        <f t="shared" si="10"/>
      </c>
      <c r="F130" s="100">
        <f t="shared" si="11"/>
      </c>
      <c r="G130" s="101">
        <f t="shared" si="12"/>
      </c>
    </row>
    <row r="131" spans="1:7" ht="18">
      <c r="A131" s="78">
        <f t="shared" si="7"/>
        <v>36</v>
      </c>
      <c r="B131" s="79">
        <f t="shared" si="3"/>
      </c>
      <c r="C131" s="80">
        <f t="shared" si="9"/>
      </c>
      <c r="D131" s="81">
        <f t="shared" si="4"/>
      </c>
      <c r="E131" s="81">
        <f t="shared" si="10"/>
      </c>
      <c r="F131" s="100">
        <f t="shared" si="11"/>
      </c>
      <c r="G131" s="101">
        <f t="shared" si="12"/>
      </c>
    </row>
    <row r="132" spans="1:7" ht="18">
      <c r="A132" s="78">
        <f t="shared" si="7"/>
        <v>37</v>
      </c>
      <c r="B132" s="79">
        <f t="shared" si="3"/>
      </c>
      <c r="C132" s="80">
        <f t="shared" si="9"/>
      </c>
      <c r="D132" s="81">
        <f t="shared" si="4"/>
      </c>
      <c r="E132" s="81">
        <f t="shared" si="10"/>
      </c>
      <c r="F132" s="100">
        <f t="shared" si="11"/>
      </c>
      <c r="G132" s="101">
        <f t="shared" si="12"/>
      </c>
    </row>
    <row r="133" spans="1:7" ht="18">
      <c r="A133" s="78">
        <f t="shared" si="7"/>
        <v>38</v>
      </c>
      <c r="B133" s="79">
        <f t="shared" si="3"/>
      </c>
      <c r="C133" s="80">
        <f t="shared" si="9"/>
      </c>
      <c r="D133" s="81">
        <f t="shared" si="4"/>
      </c>
      <c r="E133" s="81">
        <f t="shared" si="10"/>
      </c>
      <c r="F133" s="100">
        <f t="shared" si="11"/>
      </c>
      <c r="G133" s="101">
        <f t="shared" si="12"/>
      </c>
    </row>
    <row r="134" spans="1:7" ht="18">
      <c r="A134" s="78">
        <f t="shared" si="7"/>
        <v>39</v>
      </c>
      <c r="B134" s="79">
        <f t="shared" si="3"/>
      </c>
      <c r="C134" s="80">
        <f t="shared" si="9"/>
      </c>
      <c r="D134" s="81">
        <f t="shared" si="4"/>
      </c>
      <c r="E134" s="81">
        <f t="shared" si="10"/>
      </c>
      <c r="F134" s="100">
        <f t="shared" si="11"/>
      </c>
      <c r="G134" s="101">
        <f t="shared" si="12"/>
      </c>
    </row>
    <row r="135" spans="1:7" ht="18">
      <c r="A135" s="78">
        <f t="shared" si="7"/>
        <v>40</v>
      </c>
      <c r="B135" s="79">
        <f t="shared" si="3"/>
      </c>
      <c r="C135" s="80">
        <f t="shared" si="9"/>
      </c>
      <c r="D135" s="81">
        <f t="shared" si="4"/>
      </c>
      <c r="E135" s="81">
        <f t="shared" si="10"/>
      </c>
      <c r="F135" s="100">
        <f t="shared" si="11"/>
      </c>
      <c r="G135" s="101">
        <f t="shared" si="12"/>
      </c>
    </row>
    <row r="136" spans="1:7" ht="18">
      <c r="A136" s="78">
        <f t="shared" si="7"/>
        <v>41</v>
      </c>
      <c r="B136" s="79">
        <f t="shared" si="3"/>
      </c>
      <c r="C136" s="80">
        <f t="shared" si="9"/>
      </c>
      <c r="D136" s="81">
        <f t="shared" si="4"/>
      </c>
      <c r="E136" s="81">
        <f t="shared" si="10"/>
      </c>
      <c r="F136" s="100">
        <f t="shared" si="11"/>
      </c>
      <c r="G136" s="101">
        <f t="shared" si="12"/>
      </c>
    </row>
    <row r="137" spans="1:7" ht="18">
      <c r="A137" s="78">
        <f t="shared" si="7"/>
        <v>42</v>
      </c>
      <c r="B137" s="79">
        <f t="shared" si="3"/>
      </c>
      <c r="C137" s="80">
        <f t="shared" si="9"/>
      </c>
      <c r="D137" s="81">
        <f t="shared" si="4"/>
      </c>
      <c r="E137" s="81">
        <f t="shared" si="10"/>
      </c>
      <c r="F137" s="100">
        <f t="shared" si="11"/>
      </c>
      <c r="G137" s="101">
        <f t="shared" si="12"/>
      </c>
    </row>
    <row r="138" spans="1:7" ht="18">
      <c r="A138" s="78">
        <f t="shared" si="7"/>
        <v>43</v>
      </c>
      <c r="B138" s="79">
        <f t="shared" si="3"/>
      </c>
      <c r="C138" s="80">
        <f t="shared" si="9"/>
      </c>
      <c r="D138" s="81">
        <f t="shared" si="4"/>
      </c>
      <c r="E138" s="81">
        <f t="shared" si="10"/>
      </c>
      <c r="F138" s="100">
        <f t="shared" si="11"/>
      </c>
      <c r="G138" s="101">
        <f t="shared" si="12"/>
      </c>
    </row>
    <row r="139" spans="1:7" ht="18">
      <c r="A139" s="78">
        <f t="shared" si="7"/>
        <v>44</v>
      </c>
      <c r="B139" s="79">
        <f t="shared" si="3"/>
      </c>
      <c r="C139" s="80">
        <f t="shared" si="9"/>
      </c>
      <c r="D139" s="81">
        <f t="shared" si="4"/>
      </c>
      <c r="E139" s="81">
        <f t="shared" si="10"/>
      </c>
      <c r="F139" s="100">
        <f t="shared" si="11"/>
      </c>
      <c r="G139" s="101">
        <f t="shared" si="12"/>
      </c>
    </row>
    <row r="140" spans="1:7" ht="18">
      <c r="A140" s="78">
        <f t="shared" si="7"/>
        <v>45</v>
      </c>
      <c r="B140" s="79">
        <f t="shared" si="3"/>
      </c>
      <c r="C140" s="80">
        <f t="shared" si="9"/>
      </c>
      <c r="D140" s="81">
        <f t="shared" si="4"/>
      </c>
      <c r="E140" s="81">
        <f t="shared" si="10"/>
      </c>
      <c r="F140" s="100">
        <f t="shared" si="11"/>
      </c>
      <c r="G140" s="101">
        <f t="shared" si="12"/>
      </c>
    </row>
    <row r="141" spans="1:7" ht="18">
      <c r="A141" s="78">
        <f t="shared" si="7"/>
        <v>46</v>
      </c>
      <c r="B141" s="79">
        <f t="shared" si="3"/>
      </c>
      <c r="C141" s="80">
        <f t="shared" si="9"/>
      </c>
      <c r="D141" s="81">
        <f t="shared" si="4"/>
      </c>
      <c r="E141" s="81">
        <f t="shared" si="10"/>
      </c>
      <c r="F141" s="100">
        <f t="shared" si="11"/>
      </c>
      <c r="G141" s="101">
        <f t="shared" si="12"/>
      </c>
    </row>
    <row r="142" spans="1:7" ht="18">
      <c r="A142" s="78">
        <f t="shared" si="7"/>
        <v>47</v>
      </c>
      <c r="B142" s="79">
        <f t="shared" si="3"/>
      </c>
      <c r="C142" s="80">
        <f t="shared" si="9"/>
      </c>
      <c r="D142" s="81">
        <f t="shared" si="4"/>
      </c>
      <c r="E142" s="81">
        <f t="shared" si="10"/>
      </c>
      <c r="F142" s="100">
        <f t="shared" si="11"/>
      </c>
      <c r="G142" s="101">
        <f t="shared" si="12"/>
      </c>
    </row>
    <row r="143" spans="1:7" ht="18">
      <c r="A143" s="78">
        <f t="shared" si="7"/>
        <v>48</v>
      </c>
      <c r="B143" s="79">
        <f t="shared" si="3"/>
      </c>
      <c r="C143" s="80">
        <f t="shared" si="9"/>
      </c>
      <c r="D143" s="81">
        <f t="shared" si="4"/>
      </c>
      <c r="E143" s="81">
        <f t="shared" si="10"/>
      </c>
      <c r="F143" s="100">
        <f t="shared" si="11"/>
      </c>
      <c r="G143" s="101">
        <f t="shared" si="12"/>
      </c>
    </row>
    <row r="144" spans="1:7" ht="18">
      <c r="A144" s="78">
        <f t="shared" si="7"/>
        <v>49</v>
      </c>
      <c r="B144" s="79">
        <f t="shared" si="3"/>
      </c>
      <c r="C144" s="80">
        <f t="shared" si="9"/>
      </c>
      <c r="D144" s="81">
        <f t="shared" si="4"/>
      </c>
      <c r="E144" s="81">
        <f t="shared" si="10"/>
      </c>
      <c r="F144" s="100">
        <f t="shared" si="11"/>
      </c>
      <c r="G144" s="101">
        <f t="shared" si="12"/>
      </c>
    </row>
    <row r="145" spans="1:7" ht="18">
      <c r="A145" s="78">
        <f t="shared" si="7"/>
        <v>50</v>
      </c>
      <c r="B145" s="79">
        <f t="shared" si="3"/>
      </c>
      <c r="C145" s="80">
        <f t="shared" si="9"/>
      </c>
      <c r="D145" s="81">
        <f t="shared" si="4"/>
      </c>
      <c r="E145" s="81">
        <f t="shared" si="10"/>
      </c>
      <c r="F145" s="100">
        <f t="shared" si="11"/>
      </c>
      <c r="G145" s="101">
        <f t="shared" si="12"/>
      </c>
    </row>
    <row r="146" spans="1:26" ht="12.75">
      <c r="A146" s="174"/>
      <c r="B146" s="159"/>
      <c r="C146" s="159"/>
      <c r="D146" s="159"/>
      <c r="E146" s="159"/>
      <c r="F146" s="159"/>
      <c r="G146" s="159"/>
      <c r="H146" s="159"/>
      <c r="K146"/>
      <c r="N146"/>
      <c r="Q146"/>
      <c r="T146"/>
      <c r="W146"/>
      <c r="Z146"/>
    </row>
    <row r="147" spans="1:33" s="53" customFormat="1" ht="18">
      <c r="A147" s="173" t="s">
        <v>71</v>
      </c>
      <c r="B147" s="143"/>
      <c r="C147" s="143"/>
      <c r="D147" s="139" t="str">
        <f>(D114)</f>
        <v>Winter League Round 5</v>
      </c>
      <c r="E147" s="143"/>
      <c r="F147" s="143"/>
      <c r="G147" s="143"/>
      <c r="H147" s="143"/>
      <c r="I147" s="69"/>
      <c r="J147" s="69"/>
      <c r="L147" s="69"/>
      <c r="M147" s="69"/>
      <c r="O147" s="69"/>
      <c r="P147" s="69"/>
      <c r="R147" s="69"/>
      <c r="S147" s="69"/>
      <c r="U147" s="69"/>
      <c r="V147" s="69"/>
      <c r="X147" s="69"/>
      <c r="Y147" s="69"/>
      <c r="AA147" s="69"/>
      <c r="AB147" s="69"/>
      <c r="AC147" s="69"/>
      <c r="AD147" s="69"/>
      <c r="AE147" s="69"/>
      <c r="AF147" s="69"/>
      <c r="AG147" s="69"/>
    </row>
    <row r="148" spans="1:33" s="53" customFormat="1" ht="18">
      <c r="A148" s="136"/>
      <c r="B148" s="159"/>
      <c r="C148" s="159"/>
      <c r="D148" s="159"/>
      <c r="E148" s="159"/>
      <c r="F148" s="159"/>
      <c r="G148" s="159"/>
      <c r="H148" s="15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row>
    <row r="149" spans="1:33" s="53" customFormat="1" ht="18">
      <c r="A149" s="78"/>
      <c r="B149" s="83">
        <f>(B83)</f>
        <v>15</v>
      </c>
      <c r="C149" s="80" t="s">
        <v>63</v>
      </c>
      <c r="D149" s="84">
        <f>(D83)</f>
        <v>1</v>
      </c>
      <c r="E149" s="139" t="s">
        <v>64</v>
      </c>
      <c r="F149" s="139"/>
      <c r="G149" s="143"/>
      <c r="H149" s="143"/>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row>
    <row r="150" spans="1:33" s="53" customFormat="1" ht="18">
      <c r="A150" s="137" t="str">
        <f>CONCATENATE("Contest Fastest Time: "," - ",Main!D7," - ",Main!C10," - ",Main!C7)</f>
        <v>Contest Fastest Time:  - Round 10 - Mark Southall - 33.23</v>
      </c>
      <c r="B150" s="138"/>
      <c r="C150" s="138"/>
      <c r="D150" s="138"/>
      <c r="E150" s="138"/>
      <c r="F150" s="138"/>
      <c r="G150" s="138"/>
      <c r="H150" s="138"/>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row>
    <row r="151" spans="1:33" s="53" customFormat="1" ht="18">
      <c r="A151" s="78"/>
      <c r="B151" s="78" t="s">
        <v>68</v>
      </c>
      <c r="C151" s="80"/>
      <c r="D151" s="85" t="s">
        <v>62</v>
      </c>
      <c r="E151" s="86">
        <f>(E85)</f>
        <v>0</v>
      </c>
      <c r="F151" s="139"/>
      <c r="G151" s="139"/>
      <c r="H151" s="13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row>
    <row r="152" spans="1:33" s="53" customFormat="1" ht="18">
      <c r="A152" s="78" t="s">
        <v>67</v>
      </c>
      <c r="B152" s="78" t="s">
        <v>65</v>
      </c>
      <c r="C152" s="80" t="s">
        <v>55</v>
      </c>
      <c r="D152" s="79" t="s">
        <v>60</v>
      </c>
      <c r="E152" s="79" t="s">
        <v>2</v>
      </c>
      <c r="F152" s="139"/>
      <c r="G152" s="139"/>
      <c r="H152" s="13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row>
    <row r="153" spans="1:8" ht="12.75">
      <c r="A153" s="135" t="s">
        <v>66</v>
      </c>
      <c r="B153" s="143"/>
      <c r="C153" s="143"/>
      <c r="D153" s="143"/>
      <c r="E153" s="143"/>
      <c r="F153" s="143"/>
      <c r="G153" s="143"/>
      <c r="H153" s="143"/>
    </row>
    <row r="154" spans="1:7" ht="18">
      <c r="A154" s="78">
        <f>(A145+1)</f>
        <v>51</v>
      </c>
      <c r="B154" s="79">
        <f t="shared" si="3"/>
      </c>
      <c r="C154" s="80">
        <f aca="true" t="shared" si="13" ref="C154:C178">IF(B154&lt;&gt;"",IF(ISERROR(VLOOKUP(B154,$B$4:$C$78,2,FALSE)),"",VLOOKUP(B154,$B$4:$C$78,2,FALSE)),"")</f>
      </c>
      <c r="D154" s="81">
        <f t="shared" si="4"/>
      </c>
      <c r="E154" s="81">
        <f aca="true" t="shared" si="14" ref="E154:E178">IF($E$85&gt;0,IF(ISERROR(VLOOKUP(B154,$B$4:$AF$78,$E$85+$E$85+2,FALSE)),"",VLOOKUP(B154,$B$4:$AF$78,$E$85+$E$85+2,FALSE)),"")</f>
      </c>
      <c r="F154" s="100">
        <f aca="true" t="shared" si="15" ref="F154:F178">IF(E154&lt;&gt;"",RANK(E154,$E$88:$E$178,0),"")</f>
      </c>
      <c r="G154" s="101">
        <f aca="true" t="shared" si="16" ref="G154:G178">IF(F154=1,"&lt;&lt;","")</f>
      </c>
    </row>
    <row r="155" spans="1:7" ht="18">
      <c r="A155" s="78">
        <f t="shared" si="7"/>
        <v>52</v>
      </c>
      <c r="B155" s="79">
        <f t="shared" si="3"/>
      </c>
      <c r="C155" s="80">
        <f t="shared" si="13"/>
      </c>
      <c r="D155" s="81">
        <f t="shared" si="4"/>
      </c>
      <c r="E155" s="81">
        <f t="shared" si="14"/>
      </c>
      <c r="F155" s="100">
        <f t="shared" si="15"/>
      </c>
      <c r="G155" s="101">
        <f t="shared" si="16"/>
      </c>
    </row>
    <row r="156" spans="1:7" ht="18">
      <c r="A156" s="78">
        <f t="shared" si="7"/>
        <v>53</v>
      </c>
      <c r="B156" s="79">
        <f t="shared" si="3"/>
      </c>
      <c r="C156" s="80">
        <f t="shared" si="13"/>
      </c>
      <c r="D156" s="81">
        <f t="shared" si="4"/>
      </c>
      <c r="E156" s="81">
        <f t="shared" si="14"/>
      </c>
      <c r="F156" s="100">
        <f t="shared" si="15"/>
      </c>
      <c r="G156" s="101">
        <f t="shared" si="16"/>
      </c>
    </row>
    <row r="157" spans="1:7" ht="18">
      <c r="A157" s="78">
        <f t="shared" si="7"/>
        <v>54</v>
      </c>
      <c r="B157" s="79">
        <f t="shared" si="3"/>
      </c>
      <c r="C157" s="80">
        <f t="shared" si="13"/>
      </c>
      <c r="D157" s="81">
        <f t="shared" si="4"/>
      </c>
      <c r="E157" s="81">
        <f t="shared" si="14"/>
      </c>
      <c r="F157" s="100">
        <f t="shared" si="15"/>
      </c>
      <c r="G157" s="101">
        <f t="shared" si="16"/>
      </c>
    </row>
    <row r="158" spans="1:7" ht="18">
      <c r="A158" s="78">
        <f t="shared" si="7"/>
        <v>55</v>
      </c>
      <c r="B158" s="79">
        <f t="shared" si="3"/>
      </c>
      <c r="C158" s="80">
        <f t="shared" si="13"/>
      </c>
      <c r="D158" s="81">
        <f t="shared" si="4"/>
      </c>
      <c r="E158" s="81">
        <f t="shared" si="14"/>
      </c>
      <c r="F158" s="100">
        <f t="shared" si="15"/>
      </c>
      <c r="G158" s="101">
        <f t="shared" si="16"/>
      </c>
    </row>
    <row r="159" spans="1:7" ht="18">
      <c r="A159" s="78">
        <f t="shared" si="7"/>
        <v>56</v>
      </c>
      <c r="B159" s="79">
        <f t="shared" si="3"/>
      </c>
      <c r="C159" s="80">
        <f t="shared" si="13"/>
      </c>
      <c r="D159" s="81">
        <f t="shared" si="4"/>
      </c>
      <c r="E159" s="81">
        <f t="shared" si="14"/>
      </c>
      <c r="F159" s="100">
        <f t="shared" si="15"/>
      </c>
      <c r="G159" s="101">
        <f t="shared" si="16"/>
      </c>
    </row>
    <row r="160" spans="1:7" ht="18">
      <c r="A160" s="78">
        <f t="shared" si="7"/>
        <v>57</v>
      </c>
      <c r="B160" s="79">
        <f t="shared" si="3"/>
      </c>
      <c r="C160" s="80">
        <f t="shared" si="13"/>
      </c>
      <c r="D160" s="81">
        <f t="shared" si="4"/>
      </c>
      <c r="E160" s="81">
        <f t="shared" si="14"/>
      </c>
      <c r="F160" s="100">
        <f t="shared" si="15"/>
      </c>
      <c r="G160" s="101">
        <f t="shared" si="16"/>
      </c>
    </row>
    <row r="161" spans="1:7" ht="18">
      <c r="A161" s="78">
        <f t="shared" si="7"/>
        <v>58</v>
      </c>
      <c r="B161" s="79">
        <f t="shared" si="3"/>
      </c>
      <c r="C161" s="80">
        <f t="shared" si="13"/>
      </c>
      <c r="D161" s="81">
        <f t="shared" si="4"/>
      </c>
      <c r="E161" s="81">
        <f t="shared" si="14"/>
      </c>
      <c r="F161" s="100">
        <f t="shared" si="15"/>
      </c>
      <c r="G161" s="101">
        <f t="shared" si="16"/>
      </c>
    </row>
    <row r="162" spans="1:7" ht="18">
      <c r="A162" s="78">
        <f t="shared" si="7"/>
        <v>59</v>
      </c>
      <c r="B162" s="79">
        <f t="shared" si="3"/>
      </c>
      <c r="C162" s="80">
        <f t="shared" si="13"/>
      </c>
      <c r="D162" s="81">
        <f t="shared" si="4"/>
      </c>
      <c r="E162" s="81">
        <f t="shared" si="14"/>
      </c>
      <c r="F162" s="100">
        <f t="shared" si="15"/>
      </c>
      <c r="G162" s="101">
        <f t="shared" si="16"/>
      </c>
    </row>
    <row r="163" spans="1:7" ht="18">
      <c r="A163" s="78">
        <f t="shared" si="7"/>
        <v>60</v>
      </c>
      <c r="B163" s="79">
        <f t="shared" si="3"/>
      </c>
      <c r="C163" s="80">
        <f t="shared" si="13"/>
      </c>
      <c r="D163" s="81">
        <f t="shared" si="4"/>
      </c>
      <c r="E163" s="81">
        <f t="shared" si="14"/>
      </c>
      <c r="F163" s="100">
        <f t="shared" si="15"/>
      </c>
      <c r="G163" s="101">
        <f t="shared" si="16"/>
      </c>
    </row>
    <row r="164" spans="1:7" ht="18">
      <c r="A164" s="78">
        <f t="shared" si="7"/>
        <v>61</v>
      </c>
      <c r="B164" s="79">
        <f t="shared" si="3"/>
      </c>
      <c r="C164" s="80">
        <f t="shared" si="13"/>
      </c>
      <c r="D164" s="81">
        <f t="shared" si="4"/>
      </c>
      <c r="E164" s="81">
        <f t="shared" si="14"/>
      </c>
      <c r="F164" s="100">
        <f t="shared" si="15"/>
      </c>
      <c r="G164" s="101">
        <f t="shared" si="16"/>
      </c>
    </row>
    <row r="165" spans="1:7" ht="18">
      <c r="A165" s="78">
        <f t="shared" si="7"/>
        <v>62</v>
      </c>
      <c r="B165" s="79">
        <f t="shared" si="3"/>
      </c>
      <c r="C165" s="80">
        <f t="shared" si="13"/>
      </c>
      <c r="D165" s="81">
        <f t="shared" si="4"/>
      </c>
      <c r="E165" s="81">
        <f t="shared" si="14"/>
      </c>
      <c r="F165" s="100">
        <f t="shared" si="15"/>
      </c>
      <c r="G165" s="101">
        <f t="shared" si="16"/>
      </c>
    </row>
    <row r="166" spans="1:7" ht="18">
      <c r="A166" s="78">
        <f t="shared" si="7"/>
        <v>63</v>
      </c>
      <c r="B166" s="79">
        <f t="shared" si="3"/>
      </c>
      <c r="C166" s="80">
        <f t="shared" si="13"/>
      </c>
      <c r="D166" s="81">
        <f t="shared" si="4"/>
      </c>
      <c r="E166" s="81">
        <f t="shared" si="14"/>
      </c>
      <c r="F166" s="100">
        <f t="shared" si="15"/>
      </c>
      <c r="G166" s="101">
        <f t="shared" si="16"/>
      </c>
    </row>
    <row r="167" spans="1:7" ht="18">
      <c r="A167" s="78">
        <f t="shared" si="7"/>
        <v>64</v>
      </c>
      <c r="B167" s="79">
        <f t="shared" si="3"/>
      </c>
      <c r="C167" s="80">
        <f t="shared" si="13"/>
      </c>
      <c r="D167" s="81">
        <f t="shared" si="4"/>
      </c>
      <c r="E167" s="81">
        <f t="shared" si="14"/>
      </c>
      <c r="F167" s="100">
        <f t="shared" si="15"/>
      </c>
      <c r="G167" s="101">
        <f t="shared" si="16"/>
      </c>
    </row>
    <row r="168" spans="1:7" ht="18">
      <c r="A168" s="78">
        <f t="shared" si="7"/>
        <v>65</v>
      </c>
      <c r="B168" s="79">
        <f t="shared" si="3"/>
      </c>
      <c r="C168" s="80">
        <f t="shared" si="13"/>
      </c>
      <c r="D168" s="81">
        <f t="shared" si="4"/>
      </c>
      <c r="E168" s="81">
        <f t="shared" si="14"/>
      </c>
      <c r="F168" s="100">
        <f t="shared" si="15"/>
      </c>
      <c r="G168" s="101">
        <f t="shared" si="16"/>
      </c>
    </row>
    <row r="169" spans="1:7" ht="18">
      <c r="A169" s="78">
        <f t="shared" si="7"/>
        <v>66</v>
      </c>
      <c r="B169" s="79">
        <f aca="true" t="shared" si="17" ref="B169:B178">IF(ISERROR(LARGE($B$4:$B$78,A169)),"",LARGE($B$4:$B$78,A169))</f>
      </c>
      <c r="C169" s="80">
        <f t="shared" si="13"/>
      </c>
      <c r="D169" s="81">
        <f aca="true" t="shared" si="18" ref="D169:D178">IF($E$85&gt;0,IF(ISERROR(VLOOKUP(B169,$B$4:$AF$78,$E$85+$E$85+1,FALSE)),"",VLOOKUP(B169,$B$4:$AF$78,$E$85+$E$85+1,FALSE)),"")</f>
      </c>
      <c r="E169" s="81">
        <f t="shared" si="14"/>
      </c>
      <c r="F169" s="100">
        <f t="shared" si="15"/>
      </c>
      <c r="G169" s="101">
        <f t="shared" si="16"/>
      </c>
    </row>
    <row r="170" spans="1:7" ht="18">
      <c r="A170" s="78">
        <f aca="true" t="shared" si="19" ref="A170:A178">(A169+1)</f>
        <v>67</v>
      </c>
      <c r="B170" s="79">
        <f t="shared" si="17"/>
      </c>
      <c r="C170" s="80">
        <f t="shared" si="13"/>
      </c>
      <c r="D170" s="81">
        <f t="shared" si="18"/>
      </c>
      <c r="E170" s="81">
        <f t="shared" si="14"/>
      </c>
      <c r="F170" s="100">
        <f t="shared" si="15"/>
      </c>
      <c r="G170" s="101">
        <f t="shared" si="16"/>
      </c>
    </row>
    <row r="171" spans="1:7" ht="18">
      <c r="A171" s="78">
        <f t="shared" si="19"/>
        <v>68</v>
      </c>
      <c r="B171" s="79">
        <f t="shared" si="17"/>
      </c>
      <c r="C171" s="80">
        <f t="shared" si="13"/>
      </c>
      <c r="D171" s="81">
        <f t="shared" si="18"/>
      </c>
      <c r="E171" s="81">
        <f t="shared" si="14"/>
      </c>
      <c r="F171" s="100">
        <f t="shared" si="15"/>
      </c>
      <c r="G171" s="101">
        <f t="shared" si="16"/>
      </c>
    </row>
    <row r="172" spans="1:7" ht="18">
      <c r="A172" s="78">
        <f t="shared" si="19"/>
        <v>69</v>
      </c>
      <c r="B172" s="79">
        <f t="shared" si="17"/>
      </c>
      <c r="C172" s="80">
        <f t="shared" si="13"/>
      </c>
      <c r="D172" s="81">
        <f t="shared" si="18"/>
      </c>
      <c r="E172" s="81">
        <f t="shared" si="14"/>
      </c>
      <c r="F172" s="100">
        <f t="shared" si="15"/>
      </c>
      <c r="G172" s="101">
        <f t="shared" si="16"/>
      </c>
    </row>
    <row r="173" spans="1:7" ht="18">
      <c r="A173" s="78">
        <f t="shared" si="19"/>
        <v>70</v>
      </c>
      <c r="B173" s="79">
        <f t="shared" si="17"/>
      </c>
      <c r="C173" s="80">
        <f t="shared" si="13"/>
      </c>
      <c r="D173" s="81">
        <f t="shared" si="18"/>
      </c>
      <c r="E173" s="81">
        <f t="shared" si="14"/>
      </c>
      <c r="F173" s="100">
        <f t="shared" si="15"/>
      </c>
      <c r="G173" s="101">
        <f t="shared" si="16"/>
      </c>
    </row>
    <row r="174" spans="1:7" ht="18">
      <c r="A174" s="78">
        <f t="shared" si="19"/>
        <v>71</v>
      </c>
      <c r="B174" s="79">
        <f t="shared" si="17"/>
      </c>
      <c r="C174" s="80">
        <f t="shared" si="13"/>
      </c>
      <c r="D174" s="81">
        <f t="shared" si="18"/>
      </c>
      <c r="E174" s="81">
        <f t="shared" si="14"/>
      </c>
      <c r="F174" s="100">
        <f t="shared" si="15"/>
      </c>
      <c r="G174" s="101">
        <f t="shared" si="16"/>
      </c>
    </row>
    <row r="175" spans="1:7" ht="18">
      <c r="A175" s="78">
        <f t="shared" si="19"/>
        <v>72</v>
      </c>
      <c r="B175" s="79">
        <f t="shared" si="17"/>
      </c>
      <c r="C175" s="80">
        <f t="shared" si="13"/>
      </c>
      <c r="D175" s="81">
        <f t="shared" si="18"/>
      </c>
      <c r="E175" s="81">
        <f t="shared" si="14"/>
      </c>
      <c r="F175" s="100">
        <f t="shared" si="15"/>
      </c>
      <c r="G175" s="101">
        <f t="shared" si="16"/>
      </c>
    </row>
    <row r="176" spans="1:7" ht="18">
      <c r="A176" s="78">
        <f t="shared" si="19"/>
        <v>73</v>
      </c>
      <c r="B176" s="79">
        <f t="shared" si="17"/>
      </c>
      <c r="C176" s="80">
        <f t="shared" si="13"/>
      </c>
      <c r="D176" s="81">
        <f t="shared" si="18"/>
      </c>
      <c r="E176" s="81">
        <f t="shared" si="14"/>
      </c>
      <c r="F176" s="100">
        <f t="shared" si="15"/>
      </c>
      <c r="G176" s="101">
        <f t="shared" si="16"/>
      </c>
    </row>
    <row r="177" spans="1:7" ht="18">
      <c r="A177" s="78">
        <f t="shared" si="19"/>
        <v>74</v>
      </c>
      <c r="B177" s="79">
        <f t="shared" si="17"/>
      </c>
      <c r="C177" s="80">
        <f t="shared" si="13"/>
      </c>
      <c r="D177" s="81">
        <f t="shared" si="18"/>
      </c>
      <c r="E177" s="81">
        <f t="shared" si="14"/>
      </c>
      <c r="F177" s="100">
        <f t="shared" si="15"/>
      </c>
      <c r="G177" s="101">
        <f t="shared" si="16"/>
      </c>
    </row>
    <row r="178" spans="1:7" ht="18">
      <c r="A178" s="78">
        <f t="shared" si="19"/>
        <v>75</v>
      </c>
      <c r="B178" s="79">
        <f t="shared" si="17"/>
      </c>
      <c r="C178" s="80">
        <f t="shared" si="13"/>
      </c>
      <c r="D178" s="81">
        <f t="shared" si="18"/>
      </c>
      <c r="E178" s="81">
        <f t="shared" si="14"/>
      </c>
      <c r="F178" s="100">
        <f t="shared" si="15"/>
      </c>
      <c r="G178" s="101">
        <f t="shared" si="16"/>
      </c>
    </row>
  </sheetData>
  <sheetProtection password="CC1B" sheet="1" objects="1" scenarios="1"/>
  <mergeCells count="23">
    <mergeCell ref="A114:C114"/>
    <mergeCell ref="D114:H114"/>
    <mergeCell ref="A113:H113"/>
    <mergeCell ref="A147:C147"/>
    <mergeCell ref="D147:H147"/>
    <mergeCell ref="A117:H117"/>
    <mergeCell ref="A146:H146"/>
    <mergeCell ref="A80:H80"/>
    <mergeCell ref="E83:H83"/>
    <mergeCell ref="A87:H87"/>
    <mergeCell ref="A82:H82"/>
    <mergeCell ref="A84:H84"/>
    <mergeCell ref="D81:H81"/>
    <mergeCell ref="A81:C81"/>
    <mergeCell ref="A153:H153"/>
    <mergeCell ref="A115:H115"/>
    <mergeCell ref="A148:H148"/>
    <mergeCell ref="A150:H150"/>
    <mergeCell ref="F151:H152"/>
    <mergeCell ref="E116:H116"/>
    <mergeCell ref="A120:H120"/>
    <mergeCell ref="E149:H149"/>
    <mergeCell ref="F118:H119"/>
  </mergeCells>
  <printOptions gridLines="1"/>
  <pageMargins left="0.5" right="0.5" top="1" bottom="1" header="0.5" footer="0.5"/>
  <pageSetup horizontalDpi="600" verticalDpi="600" orientation="portrait" r:id="rId3"/>
  <rowBreaks count="2" manualBreakCount="2">
    <brk id="112" max="255" man="1"/>
    <brk id="145" max="255" man="1"/>
  </rowBreaks>
  <legacyDrawing r:id="rId2"/>
</worksheet>
</file>

<file path=xl/worksheets/sheet4.xml><?xml version="1.0" encoding="utf-8"?>
<worksheet xmlns="http://schemas.openxmlformats.org/spreadsheetml/2006/main" xmlns:r="http://schemas.openxmlformats.org/officeDocument/2006/relationships">
  <sheetPr codeName="Sheet4"/>
  <dimension ref="A1:T30"/>
  <sheetViews>
    <sheetView workbookViewId="0" topLeftCell="A1">
      <selection activeCell="A7" sqref="A7"/>
    </sheetView>
  </sheetViews>
  <sheetFormatPr defaultColWidth="9.140625" defaultRowHeight="12.75"/>
  <cols>
    <col min="1" max="1" width="20.28125" style="0" customWidth="1"/>
    <col min="2" max="2" width="25.7109375" style="0" customWidth="1"/>
    <col min="4" max="4" width="11.8515625" style="0" customWidth="1"/>
  </cols>
  <sheetData>
    <row r="1" spans="1:11" ht="12.75">
      <c r="A1" s="102" t="s">
        <v>108</v>
      </c>
      <c r="B1" s="103" t="s">
        <v>109</v>
      </c>
      <c r="C1" s="104"/>
      <c r="D1" s="105" t="s">
        <v>110</v>
      </c>
      <c r="E1" s="103" t="s">
        <v>109</v>
      </c>
      <c r="F1" s="106"/>
      <c r="G1" s="107"/>
      <c r="H1" s="106"/>
      <c r="I1" s="108"/>
      <c r="J1" s="109"/>
      <c r="K1" s="109"/>
    </row>
    <row r="2" spans="1:12" ht="12.75">
      <c r="A2" s="110"/>
      <c r="B2" s="111"/>
      <c r="C2" s="112"/>
      <c r="D2" s="110"/>
      <c r="E2" s="111"/>
      <c r="F2" s="113"/>
      <c r="G2" s="114"/>
      <c r="H2" s="114"/>
      <c r="I2" s="115"/>
      <c r="J2" s="114"/>
      <c r="K2" s="114"/>
      <c r="L2" s="116"/>
    </row>
    <row r="3" spans="1:11" ht="12.75">
      <c r="A3" s="117" t="s">
        <v>111</v>
      </c>
      <c r="B3" s="111"/>
      <c r="C3" s="112"/>
      <c r="D3" s="117" t="s">
        <v>112</v>
      </c>
      <c r="E3" s="111"/>
      <c r="F3" s="113"/>
      <c r="G3" s="118"/>
      <c r="H3" s="113"/>
      <c r="I3" s="119"/>
      <c r="J3" s="109"/>
      <c r="K3" s="109"/>
    </row>
    <row r="4" spans="1:9" ht="12.75">
      <c r="A4" s="117" t="s">
        <v>113</v>
      </c>
      <c r="B4" s="111"/>
      <c r="C4" s="112"/>
      <c r="D4" s="117" t="s">
        <v>114</v>
      </c>
      <c r="E4" s="111"/>
      <c r="F4" s="111"/>
      <c r="G4" s="111"/>
      <c r="H4" s="111"/>
      <c r="I4" s="112"/>
    </row>
    <row r="5" spans="1:9" ht="12.75">
      <c r="A5" s="120" t="s">
        <v>115</v>
      </c>
      <c r="B5" s="121"/>
      <c r="C5" s="122"/>
      <c r="D5" s="123"/>
      <c r="E5" s="121"/>
      <c r="F5" s="121"/>
      <c r="G5" s="121"/>
      <c r="H5" s="121"/>
      <c r="I5" s="122"/>
    </row>
    <row r="7" spans="1:4" s="125" customFormat="1" ht="12.75">
      <c r="A7" s="124" t="s">
        <v>116</v>
      </c>
      <c r="B7" s="124" t="s">
        <v>117</v>
      </c>
      <c r="C7" s="124"/>
      <c r="D7" s="124"/>
    </row>
    <row r="8" spans="1:4" s="125" customFormat="1" ht="12.75">
      <c r="A8" s="126"/>
      <c r="B8" s="126"/>
      <c r="C8" s="127"/>
      <c r="D8" s="127"/>
    </row>
    <row r="9" s="125" customFormat="1" ht="12.75"/>
    <row r="10" s="125" customFormat="1" ht="12.75"/>
    <row r="11" s="125" customFormat="1" ht="12.75"/>
    <row r="12" spans="1:20" s="125" customFormat="1" ht="12.75">
      <c r="A12" s="124" t="s">
        <v>118</v>
      </c>
      <c r="B12" s="124" t="s">
        <v>117</v>
      </c>
      <c r="C12" s="124"/>
      <c r="D12" s="124"/>
      <c r="E12" s="124"/>
      <c r="F12" s="124"/>
      <c r="G12" s="124"/>
      <c r="H12" s="124"/>
      <c r="I12" s="124"/>
      <c r="J12" s="124"/>
      <c r="K12" s="124"/>
      <c r="L12" s="124"/>
      <c r="M12" s="124"/>
      <c r="N12" s="124"/>
      <c r="O12" s="124"/>
      <c r="P12" s="124"/>
      <c r="Q12" s="124"/>
      <c r="R12" s="124"/>
      <c r="S12" s="124"/>
      <c r="T12" s="124"/>
    </row>
    <row r="13" spans="1:20" s="125" customFormat="1" ht="12.75">
      <c r="A13" s="127"/>
      <c r="B13" s="126"/>
      <c r="C13" s="126"/>
      <c r="D13" s="126"/>
      <c r="E13" s="127"/>
      <c r="F13" s="127"/>
      <c r="G13" s="127"/>
      <c r="H13" s="127"/>
      <c r="I13" s="127"/>
      <c r="J13" s="127"/>
      <c r="K13" s="127"/>
      <c r="L13" s="127"/>
      <c r="M13" s="127"/>
      <c r="N13" s="127"/>
      <c r="O13" s="127"/>
      <c r="P13" s="127"/>
      <c r="Q13" s="127"/>
      <c r="R13" s="127"/>
      <c r="S13" s="127"/>
      <c r="T13" s="127"/>
    </row>
    <row r="14" spans="1:20" s="125" customFormat="1" ht="12.75">
      <c r="A14" s="127"/>
      <c r="B14" s="126"/>
      <c r="C14" s="126"/>
      <c r="D14" s="126"/>
      <c r="E14" s="127"/>
      <c r="F14" s="127"/>
      <c r="G14" s="127"/>
      <c r="H14" s="127"/>
      <c r="I14" s="127"/>
      <c r="J14" s="127"/>
      <c r="K14" s="127"/>
      <c r="L14" s="127"/>
      <c r="M14" s="127"/>
      <c r="N14" s="127"/>
      <c r="O14" s="127"/>
      <c r="P14" s="127"/>
      <c r="Q14" s="127"/>
      <c r="R14" s="127"/>
      <c r="S14" s="127"/>
      <c r="T14" s="127"/>
    </row>
    <row r="15" spans="1:20" s="125" customFormat="1" ht="12.75">
      <c r="A15" s="127"/>
      <c r="B15" s="126"/>
      <c r="C15" s="126"/>
      <c r="D15" s="126"/>
      <c r="E15" s="127"/>
      <c r="F15" s="127"/>
      <c r="G15" s="127"/>
      <c r="H15" s="127"/>
      <c r="I15" s="127"/>
      <c r="J15" s="127"/>
      <c r="K15" s="127"/>
      <c r="L15" s="127"/>
      <c r="M15" s="127"/>
      <c r="N15" s="127"/>
      <c r="O15" s="127"/>
      <c r="P15" s="127"/>
      <c r="Q15" s="127"/>
      <c r="R15" s="127"/>
      <c r="S15" s="127"/>
      <c r="T15" s="127"/>
    </row>
    <row r="16" spans="1:20" s="125" customFormat="1" ht="12.75">
      <c r="A16" s="127"/>
      <c r="B16" s="126"/>
      <c r="C16" s="126"/>
      <c r="D16" s="126"/>
      <c r="E16" s="127"/>
      <c r="F16" s="127"/>
      <c r="G16" s="127"/>
      <c r="H16" s="127"/>
      <c r="I16" s="127"/>
      <c r="J16" s="127"/>
      <c r="K16" s="127"/>
      <c r="L16" s="127"/>
      <c r="M16" s="127"/>
      <c r="N16" s="127"/>
      <c r="O16" s="127"/>
      <c r="P16" s="127"/>
      <c r="Q16" s="127"/>
      <c r="R16" s="127"/>
      <c r="S16" s="127"/>
      <c r="T16" s="127"/>
    </row>
    <row r="17" spans="1:20" s="125" customFormat="1" ht="12.75">
      <c r="A17" s="127"/>
      <c r="B17" s="126"/>
      <c r="C17" s="126"/>
      <c r="D17" s="126"/>
      <c r="E17" s="127"/>
      <c r="F17" s="127"/>
      <c r="G17" s="127"/>
      <c r="H17" s="127"/>
      <c r="I17" s="127"/>
      <c r="J17" s="127"/>
      <c r="K17" s="127"/>
      <c r="L17" s="127"/>
      <c r="M17" s="127"/>
      <c r="N17" s="127"/>
      <c r="O17" s="127"/>
      <c r="P17" s="127"/>
      <c r="Q17" s="127"/>
      <c r="R17" s="127"/>
      <c r="S17" s="127"/>
      <c r="T17" s="127"/>
    </row>
    <row r="18" spans="1:20" s="125" customFormat="1" ht="12.75">
      <c r="A18" s="127"/>
      <c r="B18" s="126"/>
      <c r="C18" s="126"/>
      <c r="D18" s="126"/>
      <c r="E18" s="127"/>
      <c r="F18" s="127"/>
      <c r="G18" s="127"/>
      <c r="H18" s="127"/>
      <c r="I18" s="127"/>
      <c r="J18" s="127"/>
      <c r="K18" s="127"/>
      <c r="L18" s="127"/>
      <c r="M18" s="127"/>
      <c r="N18" s="127"/>
      <c r="O18" s="127"/>
      <c r="P18" s="127"/>
      <c r="Q18" s="127"/>
      <c r="R18" s="127"/>
      <c r="S18" s="127"/>
      <c r="T18" s="127"/>
    </row>
    <row r="19" spans="1:20" s="125" customFormat="1" ht="12.75">
      <c r="A19" s="127"/>
      <c r="B19" s="126"/>
      <c r="C19" s="126"/>
      <c r="D19" s="126"/>
      <c r="E19" s="127"/>
      <c r="F19" s="127"/>
      <c r="G19" s="127"/>
      <c r="H19" s="127"/>
      <c r="I19" s="127"/>
      <c r="J19" s="127"/>
      <c r="K19" s="127"/>
      <c r="L19" s="127"/>
      <c r="M19" s="127"/>
      <c r="N19" s="127"/>
      <c r="O19" s="127"/>
      <c r="P19" s="127"/>
      <c r="Q19" s="127"/>
      <c r="R19" s="127"/>
      <c r="S19" s="127"/>
      <c r="T19" s="127"/>
    </row>
    <row r="20" spans="1:20" s="125" customFormat="1" ht="12.75">
      <c r="A20" s="127"/>
      <c r="B20" s="126"/>
      <c r="C20" s="126"/>
      <c r="D20" s="126"/>
      <c r="E20" s="127"/>
      <c r="F20" s="127"/>
      <c r="G20" s="127"/>
      <c r="H20" s="127"/>
      <c r="I20" s="127"/>
      <c r="J20" s="127"/>
      <c r="K20" s="127"/>
      <c r="L20" s="127"/>
      <c r="M20" s="127"/>
      <c r="N20" s="127"/>
      <c r="O20" s="127"/>
      <c r="P20" s="127"/>
      <c r="Q20" s="127"/>
      <c r="R20" s="127"/>
      <c r="S20" s="127"/>
      <c r="T20" s="127"/>
    </row>
    <row r="21" spans="1:20" s="125" customFormat="1" ht="12.75">
      <c r="A21" s="127"/>
      <c r="B21" s="126"/>
      <c r="C21" s="126"/>
      <c r="D21" s="126"/>
      <c r="E21" s="127"/>
      <c r="F21" s="127"/>
      <c r="G21" s="127"/>
      <c r="H21" s="127"/>
      <c r="I21" s="127"/>
      <c r="J21" s="127"/>
      <c r="K21" s="127"/>
      <c r="L21" s="127"/>
      <c r="M21" s="127"/>
      <c r="N21" s="127"/>
      <c r="O21" s="127"/>
      <c r="P21" s="127"/>
      <c r="Q21" s="127"/>
      <c r="R21" s="127"/>
      <c r="S21" s="127"/>
      <c r="T21" s="127"/>
    </row>
    <row r="22" spans="1:20" s="125" customFormat="1" ht="12.75">
      <c r="A22" s="127"/>
      <c r="B22" s="126"/>
      <c r="C22" s="126"/>
      <c r="D22" s="126"/>
      <c r="E22" s="127"/>
      <c r="F22" s="127"/>
      <c r="G22" s="127"/>
      <c r="H22" s="127"/>
      <c r="I22" s="127"/>
      <c r="J22" s="127"/>
      <c r="K22" s="127"/>
      <c r="L22" s="127"/>
      <c r="M22" s="127"/>
      <c r="N22" s="127"/>
      <c r="O22" s="127"/>
      <c r="P22" s="127"/>
      <c r="Q22" s="127"/>
      <c r="R22" s="127"/>
      <c r="S22" s="127"/>
      <c r="T22" s="127"/>
    </row>
    <row r="23" spans="1:20" s="125" customFormat="1" ht="12.75">
      <c r="A23" s="127"/>
      <c r="B23" s="126"/>
      <c r="C23" s="126"/>
      <c r="D23" s="126"/>
      <c r="E23" s="127"/>
      <c r="F23" s="127"/>
      <c r="G23" s="127"/>
      <c r="H23" s="127"/>
      <c r="I23" s="127"/>
      <c r="J23" s="127"/>
      <c r="K23" s="127"/>
      <c r="L23" s="127"/>
      <c r="M23" s="127"/>
      <c r="N23" s="127"/>
      <c r="O23" s="127"/>
      <c r="P23" s="127"/>
      <c r="Q23" s="127"/>
      <c r="R23" s="127"/>
      <c r="S23" s="127"/>
      <c r="T23" s="127"/>
    </row>
    <row r="24" spans="1:20" s="125" customFormat="1" ht="12.75">
      <c r="A24" s="127"/>
      <c r="B24" s="126"/>
      <c r="C24" s="126"/>
      <c r="D24" s="126"/>
      <c r="E24" s="127"/>
      <c r="F24" s="127"/>
      <c r="G24" s="127"/>
      <c r="H24" s="127"/>
      <c r="I24" s="127"/>
      <c r="J24" s="127"/>
      <c r="K24" s="127"/>
      <c r="L24" s="127"/>
      <c r="M24" s="127"/>
      <c r="N24" s="127"/>
      <c r="O24" s="127"/>
      <c r="P24" s="127"/>
      <c r="Q24" s="127"/>
      <c r="R24" s="127"/>
      <c r="S24" s="127"/>
      <c r="T24" s="127"/>
    </row>
    <row r="25" spans="1:20" s="125" customFormat="1" ht="12.75">
      <c r="A25" s="127"/>
      <c r="B25" s="126"/>
      <c r="C25" s="126"/>
      <c r="D25" s="126"/>
      <c r="E25" s="127"/>
      <c r="F25" s="127"/>
      <c r="G25" s="127"/>
      <c r="H25" s="127"/>
      <c r="I25" s="127"/>
      <c r="J25" s="127"/>
      <c r="K25" s="127"/>
      <c r="L25" s="127"/>
      <c r="M25" s="127"/>
      <c r="N25" s="127"/>
      <c r="O25" s="127"/>
      <c r="P25" s="127"/>
      <c r="Q25" s="127"/>
      <c r="R25" s="127"/>
      <c r="S25" s="127"/>
      <c r="T25" s="127"/>
    </row>
    <row r="26" spans="1:20" s="125" customFormat="1" ht="12.75">
      <c r="A26" s="127"/>
      <c r="B26" s="126"/>
      <c r="C26" s="126"/>
      <c r="D26" s="126"/>
      <c r="E26" s="127"/>
      <c r="F26" s="127"/>
      <c r="G26" s="127"/>
      <c r="H26" s="127"/>
      <c r="I26" s="127"/>
      <c r="J26" s="127"/>
      <c r="K26" s="127"/>
      <c r="L26" s="127"/>
      <c r="M26" s="127"/>
      <c r="N26" s="127"/>
      <c r="O26" s="127"/>
      <c r="P26" s="127"/>
      <c r="Q26" s="127"/>
      <c r="R26" s="127"/>
      <c r="S26" s="127"/>
      <c r="T26" s="127"/>
    </row>
    <row r="27" spans="1:20" s="125" customFormat="1" ht="12.75">
      <c r="A27" s="127"/>
      <c r="B27" s="126"/>
      <c r="C27" s="126"/>
      <c r="D27" s="126"/>
      <c r="E27" s="127"/>
      <c r="F27" s="127"/>
      <c r="G27" s="127"/>
      <c r="H27" s="127"/>
      <c r="I27" s="127"/>
      <c r="J27" s="127"/>
      <c r="K27" s="127"/>
      <c r="L27" s="127"/>
      <c r="M27" s="127"/>
      <c r="N27" s="127"/>
      <c r="O27" s="127"/>
      <c r="P27" s="127"/>
      <c r="Q27" s="127"/>
      <c r="R27" s="127"/>
      <c r="S27" s="127"/>
      <c r="T27" s="127"/>
    </row>
    <row r="28" spans="1:20" s="125" customFormat="1" ht="12.75">
      <c r="A28" s="127"/>
      <c r="B28" s="126"/>
      <c r="C28" s="126"/>
      <c r="D28" s="126"/>
      <c r="E28" s="127"/>
      <c r="F28" s="127"/>
      <c r="G28" s="127"/>
      <c r="H28" s="127"/>
      <c r="I28" s="127"/>
      <c r="J28" s="127"/>
      <c r="K28" s="127"/>
      <c r="L28" s="127"/>
      <c r="M28" s="127"/>
      <c r="N28" s="127"/>
      <c r="O28" s="127"/>
      <c r="P28" s="127"/>
      <c r="Q28" s="127"/>
      <c r="R28" s="127"/>
      <c r="S28" s="127"/>
      <c r="T28" s="127"/>
    </row>
    <row r="29" spans="1:20" s="125" customFormat="1" ht="12.75">
      <c r="A29" s="127"/>
      <c r="B29" s="126"/>
      <c r="C29" s="126"/>
      <c r="D29" s="126"/>
      <c r="E29" s="127"/>
      <c r="F29" s="127"/>
      <c r="G29" s="127"/>
      <c r="H29" s="127"/>
      <c r="I29" s="127"/>
      <c r="J29" s="127"/>
      <c r="K29" s="127"/>
      <c r="L29" s="127"/>
      <c r="M29" s="127"/>
      <c r="N29" s="127"/>
      <c r="O29" s="127"/>
      <c r="P29" s="127"/>
      <c r="Q29" s="127"/>
      <c r="R29" s="127"/>
      <c r="S29" s="127"/>
      <c r="T29" s="127"/>
    </row>
    <row r="30" spans="1:20" s="125" customFormat="1" ht="12.75">
      <c r="A30" s="127"/>
      <c r="B30" s="126"/>
      <c r="C30" s="126"/>
      <c r="D30" s="126"/>
      <c r="E30" s="127"/>
      <c r="F30" s="127"/>
      <c r="G30" s="127"/>
      <c r="H30" s="127"/>
      <c r="I30" s="127"/>
      <c r="J30" s="127"/>
      <c r="K30" s="127"/>
      <c r="L30" s="127"/>
      <c r="M30" s="127"/>
      <c r="N30" s="127"/>
      <c r="O30" s="127"/>
      <c r="P30" s="127"/>
      <c r="Q30" s="127"/>
      <c r="R30" s="127"/>
      <c r="S30" s="127"/>
      <c r="T30" s="127"/>
    </row>
    <row r="31" s="125" customFormat="1" ht="12.75"/>
    <row r="32" s="125" customFormat="1" ht="12.75"/>
    <row r="33" s="125" customFormat="1" ht="12.75"/>
    <row r="34" s="125" customFormat="1" ht="12.75"/>
    <row r="35" s="125" customFormat="1" ht="12.75"/>
    <row r="36" s="125" customFormat="1" ht="12.75"/>
    <row r="37" s="125" customFormat="1" ht="12.75"/>
    <row r="38" s="125" customFormat="1" ht="12.75"/>
    <row r="39" s="125" customFormat="1" ht="12.75"/>
    <row r="40" s="125" customFormat="1" ht="12.75"/>
    <row r="41" s="125" customFormat="1" ht="12.75"/>
    <row r="42" s="125" customFormat="1" ht="12.75"/>
    <row r="43" s="125" customFormat="1" ht="12.75"/>
    <row r="44" s="125" customFormat="1" ht="12.75"/>
    <row r="45" s="125" customFormat="1" ht="12.75"/>
    <row r="46" s="125" customFormat="1" ht="12.75"/>
    <row r="47" s="125" customFormat="1" ht="12.75"/>
    <row r="48" s="125" customFormat="1" ht="12.75"/>
    <row r="49" s="125" customFormat="1" ht="12.75"/>
    <row r="50" s="125" customFormat="1" ht="12.75"/>
    <row r="51" s="125" customFormat="1" ht="12.75"/>
    <row r="52" s="125" customFormat="1" ht="12.75"/>
    <row r="53" s="125" customFormat="1" ht="12.75"/>
    <row r="54" s="125" customFormat="1" ht="12.75"/>
    <row r="55" s="125" customFormat="1" ht="12.75"/>
    <row r="56" s="125" customFormat="1" ht="12.75"/>
    <row r="57" s="125" customFormat="1" ht="12.75"/>
    <row r="58" s="125" customFormat="1" ht="12.75"/>
    <row r="59" s="125" customFormat="1" ht="12.75"/>
    <row r="60" s="125" customFormat="1" ht="12.75"/>
    <row r="61" s="125" customFormat="1" ht="12.75"/>
    <row r="62" s="125" customFormat="1" ht="12.75"/>
    <row r="63" s="125" customFormat="1" ht="12.75"/>
    <row r="64" s="125" customFormat="1" ht="12.75"/>
    <row r="65" s="125" customFormat="1" ht="12.75"/>
    <row r="66" s="125" customFormat="1" ht="12.75"/>
    <row r="67" s="125" customFormat="1" ht="12.75"/>
    <row r="68" s="125" customFormat="1" ht="12.75"/>
    <row r="69" s="125" customFormat="1" ht="12.75"/>
    <row r="70" s="125" customFormat="1" ht="12.75"/>
  </sheetData>
  <sheetProtection password="CC1B" sheet="1" objects="1" scenarios="1"/>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F9" sqref="F9"/>
    </sheetView>
  </sheetViews>
  <sheetFormatPr defaultColWidth="9.140625" defaultRowHeight="12.75"/>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5"/>
  <dimension ref="A1:G27"/>
  <sheetViews>
    <sheetView workbookViewId="0" topLeftCell="A1">
      <selection activeCell="F21" sqref="F21"/>
    </sheetView>
  </sheetViews>
  <sheetFormatPr defaultColWidth="9.140625" defaultRowHeight="12.75"/>
  <cols>
    <col min="1" max="1" width="34.421875" style="0" customWidth="1"/>
  </cols>
  <sheetData>
    <row r="1" spans="1:7" ht="12.75">
      <c r="A1" s="71"/>
      <c r="B1" s="24"/>
      <c r="C1" s="71"/>
      <c r="D1" s="71"/>
      <c r="E1" s="71"/>
      <c r="F1" s="71"/>
      <c r="G1" s="71"/>
    </row>
    <row r="2" spans="1:7" ht="12.75">
      <c r="A2" s="91" t="s">
        <v>72</v>
      </c>
      <c r="B2" s="24"/>
      <c r="C2" s="71"/>
      <c r="D2" s="71"/>
      <c r="E2" s="71" t="s">
        <v>73</v>
      </c>
      <c r="F2" s="71"/>
      <c r="G2" s="71"/>
    </row>
    <row r="3" spans="1:7" ht="12.75">
      <c r="A3" s="91" t="s">
        <v>74</v>
      </c>
      <c r="B3" s="24"/>
      <c r="C3" s="71"/>
      <c r="D3" s="71"/>
      <c r="E3" s="71" t="s">
        <v>75</v>
      </c>
      <c r="F3" s="71"/>
      <c r="G3" s="71"/>
    </row>
    <row r="4" spans="1:7" ht="12.75">
      <c r="A4" s="91" t="s">
        <v>76</v>
      </c>
      <c r="B4" s="24"/>
      <c r="C4" s="71"/>
      <c r="D4" s="71"/>
      <c r="E4" s="71"/>
      <c r="F4" s="71"/>
      <c r="G4" s="71"/>
    </row>
    <row r="5" spans="1:7" ht="12.75">
      <c r="A5" s="71"/>
      <c r="B5" s="24"/>
      <c r="C5" s="71"/>
      <c r="D5" s="71"/>
      <c r="E5" s="71"/>
      <c r="F5" s="71"/>
      <c r="G5" s="71"/>
    </row>
    <row r="6" spans="1:7" ht="12.75">
      <c r="A6" s="45" t="s">
        <v>77</v>
      </c>
      <c r="B6" s="90">
        <v>930</v>
      </c>
      <c r="C6" s="71"/>
      <c r="D6" s="71"/>
      <c r="E6" s="71"/>
      <c r="F6" s="71"/>
      <c r="G6" s="71"/>
    </row>
    <row r="7" spans="1:7" ht="12.75">
      <c r="A7" s="45" t="s">
        <v>78</v>
      </c>
      <c r="B7" s="90">
        <v>78</v>
      </c>
      <c r="C7" s="71"/>
      <c r="D7" s="71"/>
      <c r="E7" s="71"/>
      <c r="F7" s="71"/>
      <c r="G7" s="71"/>
    </row>
    <row r="8" spans="1:7" ht="12.75">
      <c r="A8" s="45" t="s">
        <v>79</v>
      </c>
      <c r="B8" s="90">
        <v>0</v>
      </c>
      <c r="C8" s="71"/>
      <c r="D8" s="71"/>
      <c r="E8" s="71"/>
      <c r="F8" s="71"/>
      <c r="G8" s="71"/>
    </row>
    <row r="9" spans="1:7" ht="12.75">
      <c r="A9" s="71"/>
      <c r="B9" s="24"/>
      <c r="C9" s="71"/>
      <c r="D9" s="71"/>
      <c r="E9" s="71"/>
      <c r="F9" s="71"/>
      <c r="G9" s="71"/>
    </row>
    <row r="10" spans="1:7" ht="12.75">
      <c r="A10" s="45" t="s">
        <v>80</v>
      </c>
      <c r="B10" s="24">
        <f>B7+B8</f>
        <v>78</v>
      </c>
      <c r="C10" s="71" t="s">
        <v>81</v>
      </c>
      <c r="D10" s="71"/>
      <c r="E10" s="71"/>
      <c r="F10" s="71"/>
      <c r="G10" s="71"/>
    </row>
    <row r="11" spans="1:7" ht="12.75">
      <c r="A11" s="45" t="s">
        <v>82</v>
      </c>
      <c r="B11" s="24">
        <f>B10/(B6/144)</f>
        <v>12.07741935483871</v>
      </c>
      <c r="C11" s="71" t="s">
        <v>83</v>
      </c>
      <c r="D11" s="71"/>
      <c r="E11" s="71"/>
      <c r="F11" s="71"/>
      <c r="G11" s="71"/>
    </row>
    <row r="12" spans="1:7" ht="12.75">
      <c r="A12" s="71"/>
      <c r="B12" s="24"/>
      <c r="C12" s="71"/>
      <c r="D12" s="71"/>
      <c r="E12" s="71"/>
      <c r="F12" s="71"/>
      <c r="G12" s="71"/>
    </row>
    <row r="13" spans="1:7" ht="12.75">
      <c r="A13" s="91" t="s">
        <v>84</v>
      </c>
      <c r="B13" s="24"/>
      <c r="C13" s="71"/>
      <c r="D13" s="71"/>
      <c r="E13" s="71"/>
      <c r="F13" s="71"/>
      <c r="G13" s="71"/>
    </row>
    <row r="14" spans="1:7" ht="12.75">
      <c r="A14" s="91" t="s">
        <v>85</v>
      </c>
      <c r="B14" s="24"/>
      <c r="C14" s="71"/>
      <c r="D14" s="71"/>
      <c r="E14" s="71"/>
      <c r="F14" s="71"/>
      <c r="G14" s="71"/>
    </row>
    <row r="15" spans="1:7" ht="12.75">
      <c r="A15" s="91" t="s">
        <v>86</v>
      </c>
      <c r="B15" s="24"/>
      <c r="C15" s="71"/>
      <c r="D15" s="71"/>
      <c r="E15" s="71"/>
      <c r="F15" s="71"/>
      <c r="G15" s="71"/>
    </row>
    <row r="16" spans="1:7" ht="12.75">
      <c r="A16" s="71"/>
      <c r="B16" s="24"/>
      <c r="C16" s="71"/>
      <c r="D16" s="71"/>
      <c r="E16" s="71"/>
      <c r="F16" s="71"/>
      <c r="G16" s="71"/>
    </row>
    <row r="17" spans="1:7" ht="12.75">
      <c r="A17" s="45" t="s">
        <v>87</v>
      </c>
      <c r="B17" s="24">
        <f>B6/15.50003</f>
        <v>59.9998838711925</v>
      </c>
      <c r="C17" s="71"/>
      <c r="D17" s="24"/>
      <c r="E17" s="71"/>
      <c r="F17" s="71"/>
      <c r="G17" s="71"/>
    </row>
    <row r="18" spans="1:7" ht="12.75">
      <c r="A18" s="45" t="s">
        <v>88</v>
      </c>
      <c r="B18" s="24">
        <f>B7/35.272</f>
        <v>2.211385801769109</v>
      </c>
      <c r="C18" s="71"/>
      <c r="D18" s="71"/>
      <c r="E18" s="71"/>
      <c r="F18" s="71"/>
      <c r="G18" s="71"/>
    </row>
    <row r="19" spans="1:7" ht="12.75">
      <c r="A19" s="45" t="s">
        <v>89</v>
      </c>
      <c r="B19" s="24">
        <f>B8/35.272</f>
        <v>0</v>
      </c>
      <c r="C19" s="71"/>
      <c r="D19" s="71"/>
      <c r="E19" s="71"/>
      <c r="F19" s="71"/>
      <c r="G19" s="71"/>
    </row>
    <row r="20" spans="1:7" ht="12.75">
      <c r="A20" s="71"/>
      <c r="B20" s="24"/>
      <c r="C20" s="71"/>
      <c r="D20" s="71"/>
      <c r="E20" s="71"/>
      <c r="F20" s="71"/>
      <c r="G20" s="71"/>
    </row>
    <row r="21" spans="1:7" ht="12.75">
      <c r="A21" s="45" t="s">
        <v>90</v>
      </c>
      <c r="B21" s="24">
        <f>B18+B19</f>
        <v>2.211385801769109</v>
      </c>
      <c r="C21" s="71" t="s">
        <v>91</v>
      </c>
      <c r="D21" s="71"/>
      <c r="E21" s="71"/>
      <c r="F21" s="71"/>
      <c r="G21" s="71"/>
    </row>
    <row r="22" spans="1:7" ht="12.75">
      <c r="A22" s="45" t="s">
        <v>92</v>
      </c>
      <c r="B22" s="24">
        <f>B11*3.0574806</f>
        <v>36.926475375483875</v>
      </c>
      <c r="C22" s="71" t="s">
        <v>93</v>
      </c>
      <c r="D22" s="71"/>
      <c r="E22" s="71"/>
      <c r="F22" s="71"/>
      <c r="G22" s="71"/>
    </row>
    <row r="23" spans="1:7" ht="12.75">
      <c r="A23" s="71"/>
      <c r="B23" s="24"/>
      <c r="C23" s="71"/>
      <c r="D23" s="71"/>
      <c r="E23" s="71"/>
      <c r="F23" s="71"/>
      <c r="G23" s="71"/>
    </row>
    <row r="24" spans="1:7" ht="12.75">
      <c r="A24" s="71"/>
      <c r="B24" s="24"/>
      <c r="C24" s="71"/>
      <c r="D24" s="71"/>
      <c r="E24" s="71"/>
      <c r="F24" s="71"/>
      <c r="G24" s="71"/>
    </row>
    <row r="25" ht="12.75">
      <c r="B25" s="68"/>
    </row>
    <row r="26" ht="12.75">
      <c r="B26" s="68"/>
    </row>
    <row r="27" ht="12.75">
      <c r="B27" s="68"/>
    </row>
  </sheetData>
  <sheetProtection password="CC1B"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Robert Bosch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Jewell</dc:creator>
  <cp:keywords/>
  <dc:description/>
  <cp:lastModifiedBy>Mark Passingham</cp:lastModifiedBy>
  <cp:lastPrinted>2004-03-10T18:12:28Z</cp:lastPrinted>
  <dcterms:created xsi:type="dcterms:W3CDTF">1999-07-11T10:51:59Z</dcterms:created>
  <dcterms:modified xsi:type="dcterms:W3CDTF">2003-09-27T05:41:04Z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